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СЕВ" sheetId="1" r:id="rId1"/>
    <sheet name="ВПР" sheetId="2" r:id="rId2"/>
  </sheets>
  <definedNames>
    <definedName name="_xlnm.Print_Area" localSheetId="1">'ВПР'!$A$1:$AA$24</definedName>
    <definedName name="_xlnm.Print_Area" localSheetId="0">'СЕВ'!$A$1:$AU$26</definedName>
  </definedNames>
  <calcPr fullCalcOnLoad="1"/>
</workbook>
</file>

<file path=xl/sharedStrings.xml><?xml version="1.0" encoding="utf-8"?>
<sst xmlns="http://schemas.openxmlformats.org/spreadsheetml/2006/main" count="139" uniqueCount="78">
  <si>
    <t xml:space="preserve">  О П Е Р А Т И В Н Ы Е    С В Е Д Е Н И Я</t>
  </si>
  <si>
    <t xml:space="preserve"> (гектаров)</t>
  </si>
  <si>
    <t>Весновспашка,га</t>
  </si>
  <si>
    <t>Боронование, га</t>
  </si>
  <si>
    <t>Боронование, тыс.га</t>
  </si>
  <si>
    <t>Подкормлено сельскохозяйственных культур на площади, га</t>
  </si>
  <si>
    <t>Подкормлено сельскохозяйственных культур на площади, тыс.га</t>
  </si>
  <si>
    <t>Погибло озимых культур на площади, га</t>
  </si>
  <si>
    <t>Пересеяно по погибшим озимым культурам, га</t>
  </si>
  <si>
    <t>Приступили к ВПР</t>
  </si>
  <si>
    <t>Закончили ВПР</t>
  </si>
  <si>
    <t xml:space="preserve">план </t>
  </si>
  <si>
    <t>факт</t>
  </si>
  <si>
    <t>%</t>
  </si>
  <si>
    <t>многолетние травы</t>
  </si>
  <si>
    <t>озимые</t>
  </si>
  <si>
    <t>Погибло озимых культур на площади, тыс.га</t>
  </si>
  <si>
    <t>Пересеяно по погибшим озимым культурам, тыс.га</t>
  </si>
  <si>
    <t>Яровой сев сельхозкультуры, всего</t>
  </si>
  <si>
    <t>в том числе</t>
  </si>
  <si>
    <t>Посев подпокровных многолетних трав</t>
  </si>
  <si>
    <t>Приступили к севу</t>
  </si>
  <si>
    <t>Завершили сев</t>
  </si>
  <si>
    <t>яровые зерновые и зернобобовые, всего</t>
  </si>
  <si>
    <t>однолетние травы</t>
  </si>
  <si>
    <t>лен-долгунец</t>
  </si>
  <si>
    <t>масличные культуры, всего</t>
  </si>
  <si>
    <t>из них</t>
  </si>
  <si>
    <t>овощи</t>
  </si>
  <si>
    <t>кукуруза на силос, зеленый корм и сенаж</t>
  </si>
  <si>
    <t>кормовые корнеплоды</t>
  </si>
  <si>
    <t>картофель</t>
  </si>
  <si>
    <t>беспокровные многолетние травы посева текущего года</t>
  </si>
  <si>
    <t>план</t>
  </si>
  <si>
    <t>пшеница</t>
  </si>
  <si>
    <t>ячмень</t>
  </si>
  <si>
    <t>овес</t>
  </si>
  <si>
    <t>зернобобовые культуры, всего</t>
  </si>
  <si>
    <t>тритикале</t>
  </si>
  <si>
    <t>горчица</t>
  </si>
  <si>
    <t>сурепица</t>
  </si>
  <si>
    <t>рапс</t>
  </si>
  <si>
    <t>гектары</t>
  </si>
  <si>
    <t xml:space="preserve">Имеющие план ярового сева </t>
  </si>
  <si>
    <t>кукуруза на зерно/зерносмесь</t>
  </si>
  <si>
    <t xml:space="preserve">Подготовка почвы по минимальной обработке, </t>
  </si>
  <si>
    <t>в том числе распашка залежных земель</t>
  </si>
  <si>
    <t>яровые зерновые</t>
  </si>
  <si>
    <t>Внесено минеральных удобрений, га</t>
  </si>
  <si>
    <t>прочие кормовые культуры (фацелия)</t>
  </si>
  <si>
    <t>соя</t>
  </si>
  <si>
    <t>СХО</t>
  </si>
  <si>
    <t>КФХ</t>
  </si>
  <si>
    <t>ИП</t>
  </si>
  <si>
    <t>Наименование муниципального района</t>
  </si>
  <si>
    <t>Количество хозяйств, имеющих план ВПР</t>
  </si>
  <si>
    <t>СПК "Никулино"</t>
  </si>
  <si>
    <t>СПК "Родина"</t>
  </si>
  <si>
    <t>СПК "Новая Русь"</t>
  </si>
  <si>
    <t>СПК "Заря"</t>
  </si>
  <si>
    <t>ООО "Надежда"</t>
  </si>
  <si>
    <t>ООО "Нива"</t>
  </si>
  <si>
    <t>ООО "Молочная ферма"</t>
  </si>
  <si>
    <t>ИП ГКФХ Куртов Н.В.</t>
  </si>
  <si>
    <t>ИП ГКФХ Колесова Н.Н.</t>
  </si>
  <si>
    <t>ИП ГКФХ Круглов А.А.</t>
  </si>
  <si>
    <t>ИП ГКФХ Поспелова Т.В.</t>
  </si>
  <si>
    <t>ИП ГКФХ Кашников С.В.</t>
  </si>
  <si>
    <t>ИП ГКФХ Комарова Н.Н.</t>
  </si>
  <si>
    <t>ИП ГКФХ Рогова С.Р.</t>
  </si>
  <si>
    <t>ИТОГО по району</t>
  </si>
  <si>
    <t>Культивация</t>
  </si>
  <si>
    <t>ООО "Истринская молочная компания"</t>
  </si>
  <si>
    <t>ООО "Истринская молочная уомпания"</t>
  </si>
  <si>
    <t xml:space="preserve">по состоянию на "31"   мая 2019 года    </t>
  </si>
  <si>
    <t xml:space="preserve">по состоянию на " 31" мая   2019 года    </t>
  </si>
  <si>
    <t xml:space="preserve">                                          о ходе ярового сева в сельхозпредприятиях Макарьевского района Костромской области                                                                     </t>
  </si>
  <si>
    <t xml:space="preserve">                                          о ходе весенних полевых работ в сельхозпредприятиях Макарьевского района Костромской области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</si>
</sst>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=999999999]&quot;...&quot;;[&lt;=0.05]##0.00;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1" applyNumberFormat="0" applyProtection="0">
      <alignment vertical="center" wrapText="1"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" fontId="0" fillId="33" borderId="0" xfId="0" applyNumberFormat="1" applyFill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33" applyFont="1" applyFill="1" applyBorder="1" applyAlignment="1">
      <alignment horizontal="center" vertical="center" wrapText="1"/>
    </xf>
    <xf numFmtId="0" fontId="15" fillId="33" borderId="11" xfId="33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6" fillId="33" borderId="14" xfId="33" applyFont="1" applyFill="1" applyBorder="1" applyAlignment="1">
      <alignment horizontal="center" vertical="center" wrapText="1"/>
    </xf>
    <xf numFmtId="0" fontId="16" fillId="33" borderId="0" xfId="33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6" fillId="34" borderId="11" xfId="33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1" fontId="7" fillId="0" borderId="11" xfId="33" applyNumberFormat="1" applyFont="1" applyFill="1" applyBorder="1" applyAlignment="1">
      <alignment horizontal="right" vertical="center" wrapText="1"/>
    </xf>
    <xf numFmtId="1" fontId="7" fillId="0" borderId="16" xfId="33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17" xfId="0" applyFont="1" applyFill="1" applyBorder="1" applyAlignment="1">
      <alignment horizontal="center" vertical="center" wrapText="1"/>
    </xf>
    <xf numFmtId="1" fontId="16" fillId="0" borderId="11" xfId="33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0" fillId="35" borderId="0" xfId="0" applyFill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7" fillId="34" borderId="17" xfId="0" applyFont="1" applyFill="1" applyBorder="1" applyAlignment="1">
      <alignment horizontal="left" vertical="center" wrapText="1"/>
    </xf>
    <xf numFmtId="1" fontId="7" fillId="34" borderId="11" xfId="33" applyNumberFormat="1" applyFont="1" applyFill="1" applyBorder="1" applyAlignment="1">
      <alignment horizontal="right" vertical="center" wrapText="1"/>
    </xf>
    <xf numFmtId="1" fontId="7" fillId="34" borderId="16" xfId="33" applyNumberFormat="1" applyFont="1" applyFill="1" applyBorder="1" applyAlignment="1">
      <alignment horizontal="right" vertical="center" wrapText="1"/>
    </xf>
    <xf numFmtId="0" fontId="7" fillId="34" borderId="11" xfId="33" applyFont="1" applyFill="1" applyBorder="1" applyAlignment="1">
      <alignment horizontal="center" vertical="center" wrapText="1"/>
    </xf>
    <xf numFmtId="0" fontId="56" fillId="33" borderId="11" xfId="33" applyFont="1" applyFill="1" applyBorder="1" applyAlignment="1">
      <alignment horizontal="center" vertical="center" wrapText="1"/>
    </xf>
    <xf numFmtId="0" fontId="56" fillId="34" borderId="11" xfId="33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wrapText="1"/>
    </xf>
    <xf numFmtId="1" fontId="16" fillId="34" borderId="11" xfId="0" applyNumberFormat="1" applyFont="1" applyFill="1" applyBorder="1" applyAlignment="1">
      <alignment horizontal="right" vertical="center"/>
    </xf>
    <xf numFmtId="0" fontId="16" fillId="34" borderId="11" xfId="0" applyFont="1" applyFill="1" applyBorder="1" applyAlignment="1">
      <alignment horizontal="right" vertical="center"/>
    </xf>
    <xf numFmtId="1" fontId="18" fillId="34" borderId="11" xfId="0" applyNumberFormat="1" applyFont="1" applyFill="1" applyBorder="1" applyAlignment="1">
      <alignment wrapText="1"/>
    </xf>
    <xf numFmtId="0" fontId="16" fillId="34" borderId="0" xfId="33" applyFont="1" applyFill="1" applyBorder="1" applyAlignment="1">
      <alignment horizontal="center" vertical="center" wrapText="1"/>
    </xf>
    <xf numFmtId="1" fontId="16" fillId="34" borderId="11" xfId="33" applyNumberFormat="1" applyFont="1" applyFill="1" applyBorder="1" applyAlignment="1">
      <alignment horizontal="right" vertical="center" wrapText="1"/>
    </xf>
    <xf numFmtId="1" fontId="18" fillId="34" borderId="11" xfId="33" applyNumberFormat="1" applyFont="1" applyFill="1" applyBorder="1" applyAlignment="1">
      <alignment horizontal="right" vertical="center" wrapText="1"/>
    </xf>
    <xf numFmtId="174" fontId="18" fillId="34" borderId="11" xfId="0" applyNumberFormat="1" applyFont="1" applyFill="1" applyBorder="1" applyAlignment="1">
      <alignment wrapText="1"/>
    </xf>
    <xf numFmtId="1" fontId="17" fillId="34" borderId="11" xfId="0" applyNumberFormat="1" applyFont="1" applyFill="1" applyBorder="1" applyAlignment="1">
      <alignment horizontal="center" wrapText="1"/>
    </xf>
    <xf numFmtId="1" fontId="16" fillId="0" borderId="11" xfId="33" applyNumberFormat="1" applyFont="1" applyFill="1" applyBorder="1" applyAlignment="1">
      <alignment horizontal="center" vertical="center" wrapText="1"/>
    </xf>
    <xf numFmtId="1" fontId="16" fillId="34" borderId="11" xfId="33" applyNumberFormat="1" applyFont="1" applyFill="1" applyBorder="1" applyAlignment="1">
      <alignment horizontal="center" vertical="center" wrapText="1"/>
    </xf>
    <xf numFmtId="1" fontId="16" fillId="34" borderId="11" xfId="0" applyNumberFormat="1" applyFont="1" applyFill="1" applyBorder="1" applyAlignment="1">
      <alignment horizontal="center" vertical="center"/>
    </xf>
    <xf numFmtId="1" fontId="18" fillId="34" borderId="18" xfId="0" applyNumberFormat="1" applyFont="1" applyFill="1" applyBorder="1" applyAlignment="1">
      <alignment horizontal="center" wrapText="1"/>
    </xf>
    <xf numFmtId="1" fontId="18" fillId="34" borderId="11" xfId="0" applyNumberFormat="1" applyFont="1" applyFill="1" applyBorder="1" applyAlignment="1">
      <alignment horizontal="center" wrapText="1"/>
    </xf>
    <xf numFmtId="1" fontId="18" fillId="34" borderId="11" xfId="33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9" fillId="34" borderId="11" xfId="0" applyNumberFormat="1" applyFont="1" applyFill="1" applyBorder="1" applyAlignment="1">
      <alignment horizontal="center" wrapText="1"/>
    </xf>
    <xf numFmtId="1" fontId="16" fillId="34" borderId="16" xfId="0" applyNumberFormat="1" applyFont="1" applyFill="1" applyBorder="1" applyAlignment="1">
      <alignment horizontal="center" vertical="center"/>
    </xf>
    <xf numFmtId="1" fontId="16" fillId="34" borderId="11" xfId="33" applyNumberFormat="1" applyFont="1" applyFill="1" applyBorder="1" applyAlignment="1" applyProtection="1">
      <alignment horizontal="center" vertical="center" wrapText="1"/>
      <protection/>
    </xf>
    <xf numFmtId="1" fontId="17" fillId="34" borderId="11" xfId="0" applyNumberFormat="1" applyFont="1" applyFill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 vertical="center" wrapText="1"/>
    </xf>
    <xf numFmtId="1" fontId="18" fillId="34" borderId="11" xfId="0" applyNumberFormat="1" applyFont="1" applyFill="1" applyBorder="1" applyAlignment="1">
      <alignment horizontal="center" vertical="center"/>
    </xf>
    <xf numFmtId="1" fontId="57" fillId="34" borderId="11" xfId="33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56" fillId="34" borderId="19" xfId="33" applyFont="1" applyFill="1" applyBorder="1" applyAlignment="1">
      <alignment horizontal="center" vertical="center" wrapText="1"/>
    </xf>
    <xf numFmtId="0" fontId="56" fillId="34" borderId="18" xfId="33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16" fillId="34" borderId="0" xfId="33" applyFont="1" applyFill="1" applyBorder="1" applyAlignment="1">
      <alignment horizontal="center" vertical="center" wrapText="1"/>
    </xf>
    <xf numFmtId="0" fontId="56" fillId="34" borderId="20" xfId="33" applyFont="1" applyFill="1" applyBorder="1" applyAlignment="1">
      <alignment horizontal="center" vertical="center" wrapText="1"/>
    </xf>
    <xf numFmtId="0" fontId="56" fillId="34" borderId="11" xfId="33" applyFont="1" applyFill="1" applyBorder="1" applyAlignment="1">
      <alignment horizontal="center" vertical="center" wrapText="1"/>
    </xf>
    <xf numFmtId="0" fontId="56" fillId="33" borderId="20" xfId="44" applyFont="1" applyFill="1" applyBorder="1" applyAlignment="1">
      <alignment horizontal="center" vertical="center" wrapText="1"/>
    </xf>
    <xf numFmtId="0" fontId="56" fillId="33" borderId="11" xfId="44" applyFont="1" applyFill="1" applyBorder="1" applyAlignment="1">
      <alignment horizontal="center" vertical="center" wrapText="1"/>
    </xf>
    <xf numFmtId="0" fontId="56" fillId="34" borderId="21" xfId="33" applyFont="1" applyFill="1" applyBorder="1" applyAlignment="1">
      <alignment horizontal="center" vertical="center" wrapText="1"/>
    </xf>
    <xf numFmtId="0" fontId="56" fillId="34" borderId="22" xfId="33" applyFont="1" applyFill="1" applyBorder="1" applyAlignment="1">
      <alignment horizontal="center" vertical="center" wrapText="1"/>
    </xf>
    <xf numFmtId="0" fontId="56" fillId="34" borderId="23" xfId="33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56" fillId="33" borderId="24" xfId="44" applyFont="1" applyFill="1" applyBorder="1" applyAlignment="1">
      <alignment horizontal="center" vertical="center" wrapText="1"/>
    </xf>
    <xf numFmtId="0" fontId="56" fillId="33" borderId="16" xfId="44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56" fillId="33" borderId="25" xfId="33" applyFont="1" applyFill="1" applyBorder="1" applyAlignment="1">
      <alignment horizontal="center" vertical="center" wrapText="1"/>
    </xf>
    <xf numFmtId="0" fontId="56" fillId="33" borderId="17" xfId="33" applyFont="1" applyFill="1" applyBorder="1" applyAlignment="1">
      <alignment horizontal="center" vertical="center" wrapText="1"/>
    </xf>
    <xf numFmtId="0" fontId="56" fillId="33" borderId="20" xfId="33" applyFont="1" applyFill="1" applyBorder="1" applyAlignment="1">
      <alignment horizontal="center" vertical="center" wrapText="1"/>
    </xf>
    <xf numFmtId="0" fontId="56" fillId="33" borderId="11" xfId="33" applyFont="1" applyFill="1" applyBorder="1" applyAlignment="1">
      <alignment horizontal="center" vertical="center" wrapText="1"/>
    </xf>
    <xf numFmtId="0" fontId="7" fillId="33" borderId="20" xfId="33" applyFont="1" applyFill="1" applyBorder="1" applyAlignment="1">
      <alignment horizontal="center" vertical="center" wrapText="1"/>
    </xf>
    <xf numFmtId="0" fontId="15" fillId="33" borderId="20" xfId="33" applyFont="1" applyFill="1" applyBorder="1" applyAlignment="1">
      <alignment horizontal="center" vertical="center" wrapText="1"/>
    </xf>
    <xf numFmtId="0" fontId="7" fillId="34" borderId="11" xfId="33" applyFont="1" applyFill="1" applyBorder="1" applyAlignment="1">
      <alignment horizontal="center" vertical="center" wrapText="1"/>
    </xf>
    <xf numFmtId="0" fontId="7" fillId="34" borderId="20" xfId="33" applyFont="1" applyFill="1" applyBorder="1" applyAlignment="1">
      <alignment horizontal="center" vertical="center" wrapText="1"/>
    </xf>
    <xf numFmtId="0" fontId="57" fillId="33" borderId="26" xfId="33" applyFont="1" applyFill="1" applyBorder="1" applyAlignment="1">
      <alignment horizontal="center" vertical="center" wrapText="1"/>
    </xf>
    <xf numFmtId="0" fontId="57" fillId="33" borderId="18" xfId="33" applyFont="1" applyFill="1" applyBorder="1" applyAlignment="1">
      <alignment horizontal="center" vertical="center" wrapText="1"/>
    </xf>
    <xf numFmtId="0" fontId="7" fillId="33" borderId="24" xfId="33" applyFont="1" applyFill="1" applyBorder="1" applyAlignment="1">
      <alignment horizontal="center" vertical="center" wrapText="1"/>
    </xf>
    <xf numFmtId="0" fontId="7" fillId="33" borderId="16" xfId="33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5" xfId="33" applyFont="1" applyFill="1" applyBorder="1" applyAlignment="1">
      <alignment horizontal="center" vertical="center" wrapText="1"/>
    </xf>
    <xf numFmtId="0" fontId="7" fillId="33" borderId="17" xfId="33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Style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dbezmonitor.mcx.ru/descriptor/390627/" TargetMode="External" /><Relationship Id="rId2" Type="http://schemas.openxmlformats.org/officeDocument/2006/relationships/hyperlink" Target="http://prodbezmonitor.mcx.ru/descriptor/390658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41"/>
  <sheetViews>
    <sheetView view="pageBreakPreview" zoomScale="48" zoomScaleNormal="48" zoomScaleSheetLayoutView="48" zoomScalePageLayoutView="0" workbookViewId="0" topLeftCell="A1">
      <pane xSplit="1" topLeftCell="B1" activePane="topRight" state="frozen"/>
      <selection pane="topLeft" activeCell="A7" sqref="A7"/>
      <selection pane="topRight" activeCell="V10" sqref="V10"/>
    </sheetView>
  </sheetViews>
  <sheetFormatPr defaultColWidth="11.57421875" defaultRowHeight="15"/>
  <cols>
    <col min="1" max="1" width="25.00390625" style="1" customWidth="1"/>
    <col min="2" max="2" width="16.00390625" style="1" customWidth="1"/>
    <col min="3" max="3" width="8.8515625" style="1" customWidth="1"/>
    <col min="4" max="4" width="7.57421875" style="1" customWidth="1"/>
    <col min="5" max="5" width="12.57421875" style="1" customWidth="1"/>
    <col min="6" max="6" width="8.57421875" style="1" customWidth="1"/>
    <col min="7" max="7" width="8.28125" style="1" customWidth="1"/>
    <col min="8" max="8" width="10.28125" style="1" customWidth="1"/>
    <col min="9" max="9" width="12.57421875" style="1" customWidth="1"/>
    <col min="10" max="10" width="8.28125" style="1" customWidth="1"/>
    <col min="11" max="11" width="10.00390625" style="1" customWidth="1"/>
    <col min="12" max="12" width="9.7109375" style="1" customWidth="1"/>
    <col min="13" max="13" width="8.8515625" style="1" customWidth="1"/>
    <col min="14" max="14" width="13.57421875" style="1" customWidth="1"/>
    <col min="15" max="15" width="8.140625" style="1" customWidth="1"/>
    <col min="16" max="16" width="8.421875" style="1" customWidth="1"/>
    <col min="17" max="17" width="8.7109375" style="1" customWidth="1"/>
    <col min="18" max="18" width="8.57421875" style="1" customWidth="1"/>
    <col min="19" max="19" width="8.00390625" style="1" customWidth="1"/>
    <col min="20" max="20" width="11.140625" style="40" customWidth="1"/>
    <col min="21" max="21" width="9.140625" style="1" customWidth="1"/>
    <col min="22" max="22" width="8.8515625" style="1" customWidth="1"/>
    <col min="23" max="23" width="8.28125" style="1" customWidth="1"/>
    <col min="24" max="24" width="7.7109375" style="1" customWidth="1"/>
    <col min="25" max="25" width="8.8515625" style="1" customWidth="1"/>
    <col min="26" max="26" width="7.421875" style="1" customWidth="1"/>
    <col min="27" max="27" width="13.140625" style="1" customWidth="1"/>
    <col min="28" max="28" width="14.28125" style="12" customWidth="1"/>
    <col min="29" max="29" width="14.8515625" style="13" customWidth="1"/>
    <col min="30" max="30" width="8.57421875" style="1" customWidth="1"/>
    <col min="31" max="31" width="8.7109375" style="1" customWidth="1"/>
    <col min="32" max="32" width="9.28125" style="1" customWidth="1"/>
    <col min="33" max="33" width="11.00390625" style="1" customWidth="1"/>
    <col min="34" max="34" width="7.8515625" style="1" customWidth="1"/>
    <col min="35" max="35" width="9.8515625" style="1" customWidth="1"/>
    <col min="36" max="36" width="11.7109375" style="1" customWidth="1"/>
    <col min="37" max="37" width="10.28125" style="1" customWidth="1"/>
    <col min="38" max="38" width="11.57421875" style="1" customWidth="1"/>
    <col min="39" max="39" width="13.00390625" style="1" customWidth="1"/>
    <col min="40" max="40" width="11.57421875" style="1" customWidth="1"/>
    <col min="41" max="41" width="11.00390625" style="1" customWidth="1"/>
    <col min="42" max="42" width="15.57421875" style="1" customWidth="1"/>
    <col min="43" max="43" width="9.8515625" style="1" customWidth="1"/>
    <col min="44" max="44" width="9.57421875" style="1" customWidth="1"/>
    <col min="45" max="45" width="11.28125" style="1" customWidth="1"/>
    <col min="46" max="46" width="12.140625" style="1" customWidth="1"/>
    <col min="47" max="47" width="12.00390625" style="1" customWidth="1"/>
    <col min="48" max="48" width="11.57421875" style="7" customWidth="1"/>
  </cols>
  <sheetData>
    <row r="1" spans="1:48" s="4" customFormat="1" ht="18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7"/>
    </row>
    <row r="2" spans="1:48" s="4" customFormat="1" ht="20.25">
      <c r="A2" s="85" t="s">
        <v>76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7"/>
    </row>
    <row r="3" spans="1:66" s="4" customFormat="1" ht="20.25">
      <c r="A3" s="86" t="s">
        <v>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7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</row>
    <row r="4" spans="1:66" s="4" customFormat="1" ht="21" thickBot="1">
      <c r="A4" s="15"/>
      <c r="B4" s="76" t="s">
        <v>42</v>
      </c>
      <c r="C4" s="7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52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7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spans="1:66" s="14" customFormat="1" ht="20.25">
      <c r="A5" s="90" t="s">
        <v>54</v>
      </c>
      <c r="B5" s="92" t="s">
        <v>18</v>
      </c>
      <c r="C5" s="92"/>
      <c r="D5" s="92"/>
      <c r="E5" s="77" t="s">
        <v>19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 t="s">
        <v>20</v>
      </c>
      <c r="AN5" s="77"/>
      <c r="AO5" s="77"/>
      <c r="AP5" s="77" t="s">
        <v>43</v>
      </c>
      <c r="AQ5" s="81" t="s">
        <v>19</v>
      </c>
      <c r="AR5" s="82"/>
      <c r="AS5" s="83"/>
      <c r="AT5" s="79" t="s">
        <v>21</v>
      </c>
      <c r="AU5" s="87" t="s">
        <v>22</v>
      </c>
      <c r="AV5" s="75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92.25" customHeight="1">
      <c r="A6" s="91"/>
      <c r="B6" s="93"/>
      <c r="C6" s="93"/>
      <c r="D6" s="93"/>
      <c r="E6" s="78" t="s">
        <v>23</v>
      </c>
      <c r="F6" s="78"/>
      <c r="G6" s="78"/>
      <c r="H6" s="78" t="s">
        <v>23</v>
      </c>
      <c r="I6" s="78"/>
      <c r="J6" s="78"/>
      <c r="K6" s="78"/>
      <c r="L6" s="78"/>
      <c r="M6" s="78"/>
      <c r="N6" s="78" t="s">
        <v>24</v>
      </c>
      <c r="O6" s="78"/>
      <c r="P6" s="78"/>
      <c r="Q6" s="78" t="s">
        <v>25</v>
      </c>
      <c r="R6" s="78"/>
      <c r="S6" s="78"/>
      <c r="T6" s="78" t="s">
        <v>26</v>
      </c>
      <c r="U6" s="78"/>
      <c r="V6" s="78"/>
      <c r="W6" s="78" t="s">
        <v>27</v>
      </c>
      <c r="X6" s="78"/>
      <c r="Y6" s="78"/>
      <c r="Z6" s="78"/>
      <c r="AA6" s="78" t="s">
        <v>29</v>
      </c>
      <c r="AB6" s="78" t="s">
        <v>30</v>
      </c>
      <c r="AC6" s="78" t="s">
        <v>49</v>
      </c>
      <c r="AD6" s="78" t="s">
        <v>28</v>
      </c>
      <c r="AE6" s="78"/>
      <c r="AF6" s="78"/>
      <c r="AG6" s="78" t="s">
        <v>31</v>
      </c>
      <c r="AH6" s="78"/>
      <c r="AI6" s="78"/>
      <c r="AJ6" s="78" t="s">
        <v>32</v>
      </c>
      <c r="AK6" s="78"/>
      <c r="AL6" s="78"/>
      <c r="AM6" s="78"/>
      <c r="AN6" s="78"/>
      <c r="AO6" s="78"/>
      <c r="AP6" s="78"/>
      <c r="AQ6" s="73" t="s">
        <v>51</v>
      </c>
      <c r="AR6" s="73" t="s">
        <v>53</v>
      </c>
      <c r="AS6" s="73" t="s">
        <v>52</v>
      </c>
      <c r="AT6" s="80"/>
      <c r="AU6" s="88" t="s">
        <v>22</v>
      </c>
      <c r="AV6" s="75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11" customHeight="1">
      <c r="A7" s="91"/>
      <c r="B7" s="47" t="s">
        <v>33</v>
      </c>
      <c r="C7" s="46" t="s">
        <v>12</v>
      </c>
      <c r="D7" s="46" t="s">
        <v>13</v>
      </c>
      <c r="E7" s="47" t="s">
        <v>33</v>
      </c>
      <c r="F7" s="47" t="s">
        <v>12</v>
      </c>
      <c r="G7" s="47" t="s">
        <v>13</v>
      </c>
      <c r="H7" s="47" t="s">
        <v>34</v>
      </c>
      <c r="I7" s="47" t="s">
        <v>35</v>
      </c>
      <c r="J7" s="47" t="s">
        <v>36</v>
      </c>
      <c r="K7" s="47" t="s">
        <v>44</v>
      </c>
      <c r="L7" s="47" t="s">
        <v>37</v>
      </c>
      <c r="M7" s="47" t="s">
        <v>38</v>
      </c>
      <c r="N7" s="47" t="s">
        <v>33</v>
      </c>
      <c r="O7" s="47" t="s">
        <v>12</v>
      </c>
      <c r="P7" s="47" t="s">
        <v>13</v>
      </c>
      <c r="Q7" s="47" t="s">
        <v>33</v>
      </c>
      <c r="R7" s="47" t="s">
        <v>12</v>
      </c>
      <c r="S7" s="47" t="s">
        <v>13</v>
      </c>
      <c r="T7" s="47" t="s">
        <v>33</v>
      </c>
      <c r="U7" s="47" t="s">
        <v>12</v>
      </c>
      <c r="V7" s="47" t="s">
        <v>13</v>
      </c>
      <c r="W7" s="47" t="s">
        <v>39</v>
      </c>
      <c r="X7" s="47" t="s">
        <v>40</v>
      </c>
      <c r="Y7" s="47" t="s">
        <v>41</v>
      </c>
      <c r="Z7" s="47" t="s">
        <v>50</v>
      </c>
      <c r="AA7" s="78" t="s">
        <v>29</v>
      </c>
      <c r="AB7" s="78" t="s">
        <v>30</v>
      </c>
      <c r="AC7" s="78"/>
      <c r="AD7" s="47" t="s">
        <v>33</v>
      </c>
      <c r="AE7" s="47" t="s">
        <v>12</v>
      </c>
      <c r="AF7" s="47" t="s">
        <v>13</v>
      </c>
      <c r="AG7" s="47" t="s">
        <v>33</v>
      </c>
      <c r="AH7" s="47" t="s">
        <v>12</v>
      </c>
      <c r="AI7" s="47" t="s">
        <v>13</v>
      </c>
      <c r="AJ7" s="47" t="s">
        <v>33</v>
      </c>
      <c r="AK7" s="47" t="s">
        <v>12</v>
      </c>
      <c r="AL7" s="47" t="s">
        <v>13</v>
      </c>
      <c r="AM7" s="47" t="s">
        <v>33</v>
      </c>
      <c r="AN7" s="47" t="s">
        <v>12</v>
      </c>
      <c r="AO7" s="47" t="s">
        <v>13</v>
      </c>
      <c r="AP7" s="78"/>
      <c r="AQ7" s="74"/>
      <c r="AR7" s="74"/>
      <c r="AS7" s="74"/>
      <c r="AT7" s="80"/>
      <c r="AU7" s="88"/>
      <c r="AV7" s="75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s="25" customFormat="1" ht="22.5" customHeight="1">
      <c r="A8" s="39" t="s">
        <v>56</v>
      </c>
      <c r="B8" s="56">
        <f>E8+N8+Q8+T8+AB8+AC8+AA8+AD8+AG8+AJ8+AJ8</f>
        <v>300</v>
      </c>
      <c r="C8" s="57">
        <f>F8+O8+R8+U8+AE8+AH8+AK8</f>
        <v>300</v>
      </c>
      <c r="D8" s="57">
        <f>C8/B8*100</f>
        <v>100</v>
      </c>
      <c r="E8" s="56">
        <v>270</v>
      </c>
      <c r="F8" s="58">
        <f>H8+I8+J8+K8+L8+M8</f>
        <v>270</v>
      </c>
      <c r="G8" s="58">
        <f>F8/E8*100</f>
        <v>100</v>
      </c>
      <c r="H8" s="58">
        <v>35</v>
      </c>
      <c r="I8" s="58"/>
      <c r="J8" s="58">
        <v>235</v>
      </c>
      <c r="K8" s="58"/>
      <c r="L8" s="58"/>
      <c r="M8" s="59"/>
      <c r="N8" s="56">
        <v>30</v>
      </c>
      <c r="O8" s="58">
        <v>30</v>
      </c>
      <c r="P8" s="58">
        <f>O8/N8*100</f>
        <v>100</v>
      </c>
      <c r="Q8" s="56">
        <v>0</v>
      </c>
      <c r="R8" s="58"/>
      <c r="S8" s="58" t="e">
        <f>R8/Q8*100</f>
        <v>#DIV/0!</v>
      </c>
      <c r="T8" s="60">
        <v>0</v>
      </c>
      <c r="U8" s="58"/>
      <c r="V8" s="58" t="e">
        <f>U8/T8*100</f>
        <v>#DIV/0!</v>
      </c>
      <c r="W8" s="58"/>
      <c r="X8" s="58"/>
      <c r="Y8" s="58"/>
      <c r="Z8" s="58"/>
      <c r="AA8" s="58">
        <v>0</v>
      </c>
      <c r="AB8" s="58"/>
      <c r="AC8" s="58"/>
      <c r="AD8" s="56">
        <v>0</v>
      </c>
      <c r="AE8" s="58"/>
      <c r="AF8" s="58" t="e">
        <f>AE8/AD8*100</f>
        <v>#DIV/0!</v>
      </c>
      <c r="AG8" s="56">
        <v>0</v>
      </c>
      <c r="AH8" s="58"/>
      <c r="AI8" s="58" t="e">
        <f>AH8/AG8*100</f>
        <v>#DIV/0!</v>
      </c>
      <c r="AJ8" s="56">
        <v>0</v>
      </c>
      <c r="AK8" s="58"/>
      <c r="AL8" s="58" t="e">
        <f>AK8/AJ8*100</f>
        <v>#DIV/0!</v>
      </c>
      <c r="AM8" s="61">
        <v>100</v>
      </c>
      <c r="AN8" s="58">
        <v>218</v>
      </c>
      <c r="AO8" s="58">
        <f>AN8/AM8*100</f>
        <v>218.00000000000003</v>
      </c>
      <c r="AP8" s="62">
        <f>AQ8+AR8+AS8</f>
        <v>1</v>
      </c>
      <c r="AQ8" s="62">
        <v>1</v>
      </c>
      <c r="AR8" s="62">
        <v>0</v>
      </c>
      <c r="AS8" s="62">
        <v>0</v>
      </c>
      <c r="AT8" s="63">
        <v>1</v>
      </c>
      <c r="AU8" s="64">
        <v>1</v>
      </c>
      <c r="AV8" s="34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</row>
    <row r="9" spans="1:66" s="25" customFormat="1" ht="22.5" customHeight="1">
      <c r="A9" s="39" t="s">
        <v>57</v>
      </c>
      <c r="B9" s="56">
        <f>E9+N9+Q9+T9+AB9+AC9+AA9+AD9+AG9+AJ9+AJ9</f>
        <v>220</v>
      </c>
      <c r="C9" s="57">
        <f aca="true" t="shared" si="0" ref="C9:C25">F9+O9+R9+U9+AE9+AH9+AK9</f>
        <v>220</v>
      </c>
      <c r="D9" s="57">
        <f aca="true" t="shared" si="1" ref="D9:D25">C9/B9*100</f>
        <v>100</v>
      </c>
      <c r="E9" s="56">
        <v>120</v>
      </c>
      <c r="F9" s="58">
        <f aca="true" t="shared" si="2" ref="F9:F25">H9+I9+J9+K9+L9+M9</f>
        <v>75</v>
      </c>
      <c r="G9" s="58">
        <f aca="true" t="shared" si="3" ref="G9:G25">F9/E9*100</f>
        <v>62.5</v>
      </c>
      <c r="H9" s="58"/>
      <c r="I9" s="58"/>
      <c r="J9" s="58">
        <v>75</v>
      </c>
      <c r="K9" s="58"/>
      <c r="L9" s="58"/>
      <c r="M9" s="59"/>
      <c r="N9" s="56">
        <v>100</v>
      </c>
      <c r="O9" s="58">
        <v>145</v>
      </c>
      <c r="P9" s="58">
        <f aca="true" t="shared" si="4" ref="P9:P25">O9/N9*100</f>
        <v>145</v>
      </c>
      <c r="Q9" s="56">
        <v>0</v>
      </c>
      <c r="R9" s="58"/>
      <c r="S9" s="58" t="e">
        <f aca="true" t="shared" si="5" ref="S9:S25">R9/Q9*100</f>
        <v>#DIV/0!</v>
      </c>
      <c r="T9" s="61">
        <v>0</v>
      </c>
      <c r="U9" s="58"/>
      <c r="V9" s="58" t="e">
        <f aca="true" t="shared" si="6" ref="V9:V25">U9/T9*100</f>
        <v>#DIV/0!</v>
      </c>
      <c r="W9" s="58"/>
      <c r="X9" s="58"/>
      <c r="Y9" s="58"/>
      <c r="Z9" s="58"/>
      <c r="AA9" s="58">
        <v>0</v>
      </c>
      <c r="AB9" s="58"/>
      <c r="AC9" s="58"/>
      <c r="AD9" s="56">
        <v>0</v>
      </c>
      <c r="AE9" s="58"/>
      <c r="AF9" s="58" t="e">
        <f aca="true" t="shared" si="7" ref="AF9:AF25">AE9/AD9*100</f>
        <v>#DIV/0!</v>
      </c>
      <c r="AG9" s="56">
        <v>0</v>
      </c>
      <c r="AH9" s="58"/>
      <c r="AI9" s="58" t="e">
        <f aca="true" t="shared" si="8" ref="AI9:AI25">AH9/AG9*100</f>
        <v>#DIV/0!</v>
      </c>
      <c r="AJ9" s="56">
        <v>0</v>
      </c>
      <c r="AK9" s="58"/>
      <c r="AL9" s="58" t="e">
        <f aca="true" t="shared" si="9" ref="AL9:AL25">AK9/AJ9*100</f>
        <v>#DIV/0!</v>
      </c>
      <c r="AM9" s="61">
        <v>0</v>
      </c>
      <c r="AN9" s="58"/>
      <c r="AO9" s="58" t="e">
        <f aca="true" t="shared" si="10" ref="AO9:AO25">AN9/AM9*100</f>
        <v>#DIV/0!</v>
      </c>
      <c r="AP9" s="62">
        <f aca="true" t="shared" si="11" ref="AP9:AP21">AQ9+AR9+AS9</f>
        <v>1</v>
      </c>
      <c r="AQ9" s="62">
        <v>1</v>
      </c>
      <c r="AR9" s="62">
        <v>0</v>
      </c>
      <c r="AS9" s="62">
        <v>0</v>
      </c>
      <c r="AT9" s="63">
        <v>1</v>
      </c>
      <c r="AU9" s="64">
        <v>1</v>
      </c>
      <c r="AV9" s="34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1:66" s="25" customFormat="1" ht="22.5" customHeight="1">
      <c r="A10" s="39" t="s">
        <v>58</v>
      </c>
      <c r="B10" s="56">
        <f>E10+N10+Q10+T10+AB10+AC10+AA10+AD10+AG10+AJ10+AJ10</f>
        <v>747</v>
      </c>
      <c r="C10" s="57">
        <f t="shared" si="0"/>
        <v>747</v>
      </c>
      <c r="D10" s="57">
        <f t="shared" si="1"/>
        <v>100</v>
      </c>
      <c r="E10" s="56">
        <v>697</v>
      </c>
      <c r="F10" s="58">
        <f t="shared" si="2"/>
        <v>697</v>
      </c>
      <c r="G10" s="58">
        <f t="shared" si="3"/>
        <v>100</v>
      </c>
      <c r="H10" s="58">
        <v>265</v>
      </c>
      <c r="I10" s="58"/>
      <c r="J10" s="58">
        <v>432</v>
      </c>
      <c r="K10" s="58"/>
      <c r="L10" s="58"/>
      <c r="M10" s="59"/>
      <c r="N10" s="56">
        <v>50</v>
      </c>
      <c r="O10" s="58">
        <v>50</v>
      </c>
      <c r="P10" s="58">
        <f t="shared" si="4"/>
        <v>100</v>
      </c>
      <c r="Q10" s="56">
        <v>0</v>
      </c>
      <c r="R10" s="58"/>
      <c r="S10" s="58" t="e">
        <f t="shared" si="5"/>
        <v>#DIV/0!</v>
      </c>
      <c r="T10" s="61">
        <v>0</v>
      </c>
      <c r="U10" s="58"/>
      <c r="V10" s="58" t="e">
        <f t="shared" si="6"/>
        <v>#DIV/0!</v>
      </c>
      <c r="W10" s="58"/>
      <c r="X10" s="58"/>
      <c r="Y10" s="58"/>
      <c r="Z10" s="58"/>
      <c r="AA10" s="58">
        <v>0</v>
      </c>
      <c r="AB10" s="58"/>
      <c r="AC10" s="58"/>
      <c r="AD10" s="56">
        <v>0</v>
      </c>
      <c r="AE10" s="58"/>
      <c r="AF10" s="58" t="e">
        <f t="shared" si="7"/>
        <v>#DIV/0!</v>
      </c>
      <c r="AG10" s="56">
        <v>0</v>
      </c>
      <c r="AH10" s="58"/>
      <c r="AI10" s="58" t="e">
        <f t="shared" si="8"/>
        <v>#DIV/0!</v>
      </c>
      <c r="AJ10" s="56">
        <v>0</v>
      </c>
      <c r="AK10" s="58"/>
      <c r="AL10" s="58" t="e">
        <f t="shared" si="9"/>
        <v>#DIV/0!</v>
      </c>
      <c r="AM10" s="61">
        <v>200</v>
      </c>
      <c r="AN10" s="58">
        <v>295</v>
      </c>
      <c r="AO10" s="58">
        <f t="shared" si="10"/>
        <v>147.5</v>
      </c>
      <c r="AP10" s="62">
        <f t="shared" si="11"/>
        <v>1</v>
      </c>
      <c r="AQ10" s="62">
        <v>1</v>
      </c>
      <c r="AR10" s="62">
        <v>0</v>
      </c>
      <c r="AS10" s="62">
        <v>0</v>
      </c>
      <c r="AT10" s="63">
        <v>1</v>
      </c>
      <c r="AU10" s="64">
        <v>1</v>
      </c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1:66" s="25" customFormat="1" ht="22.5" customHeight="1">
      <c r="A11" s="39" t="s">
        <v>59</v>
      </c>
      <c r="B11" s="56">
        <f>E11+N11+Q11+T11+AB11+AC11+AA11+AD11+AG11+AJ11+AJ11</f>
        <v>40</v>
      </c>
      <c r="C11" s="57">
        <f t="shared" si="0"/>
        <v>0</v>
      </c>
      <c r="D11" s="57">
        <f t="shared" si="1"/>
        <v>0</v>
      </c>
      <c r="E11" s="56">
        <v>40</v>
      </c>
      <c r="F11" s="58">
        <f t="shared" si="2"/>
        <v>0</v>
      </c>
      <c r="G11" s="58">
        <f t="shared" si="3"/>
        <v>0</v>
      </c>
      <c r="H11" s="58"/>
      <c r="I11" s="58"/>
      <c r="J11" s="58"/>
      <c r="K11" s="58"/>
      <c r="L11" s="58"/>
      <c r="M11" s="59"/>
      <c r="N11" s="56">
        <v>0</v>
      </c>
      <c r="O11" s="58"/>
      <c r="P11" s="58" t="e">
        <f t="shared" si="4"/>
        <v>#DIV/0!</v>
      </c>
      <c r="Q11" s="56">
        <v>0</v>
      </c>
      <c r="R11" s="58"/>
      <c r="S11" s="58" t="e">
        <f t="shared" si="5"/>
        <v>#DIV/0!</v>
      </c>
      <c r="T11" s="61">
        <v>0</v>
      </c>
      <c r="U11" s="58"/>
      <c r="V11" s="58" t="e">
        <f t="shared" si="6"/>
        <v>#DIV/0!</v>
      </c>
      <c r="W11" s="58"/>
      <c r="X11" s="58"/>
      <c r="Y11" s="58"/>
      <c r="Z11" s="58"/>
      <c r="AA11" s="58">
        <v>0</v>
      </c>
      <c r="AB11" s="58"/>
      <c r="AC11" s="58"/>
      <c r="AD11" s="56">
        <v>0</v>
      </c>
      <c r="AE11" s="58"/>
      <c r="AF11" s="58" t="e">
        <f t="shared" si="7"/>
        <v>#DIV/0!</v>
      </c>
      <c r="AG11" s="65">
        <v>0</v>
      </c>
      <c r="AH11" s="58"/>
      <c r="AI11" s="58" t="e">
        <f t="shared" si="8"/>
        <v>#DIV/0!</v>
      </c>
      <c r="AJ11" s="56">
        <v>0</v>
      </c>
      <c r="AK11" s="58"/>
      <c r="AL11" s="58" t="e">
        <f t="shared" si="9"/>
        <v>#DIV/0!</v>
      </c>
      <c r="AM11" s="61">
        <v>0</v>
      </c>
      <c r="AN11" s="58"/>
      <c r="AO11" s="58" t="e">
        <f t="shared" si="10"/>
        <v>#DIV/0!</v>
      </c>
      <c r="AP11" s="62">
        <f t="shared" si="11"/>
        <v>1</v>
      </c>
      <c r="AQ11" s="62">
        <v>1</v>
      </c>
      <c r="AR11" s="62">
        <v>0</v>
      </c>
      <c r="AS11" s="62">
        <v>0</v>
      </c>
      <c r="AT11" s="63"/>
      <c r="AU11" s="64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66" s="25" customFormat="1" ht="22.5" customHeight="1">
      <c r="A12" s="39" t="s">
        <v>60</v>
      </c>
      <c r="B12" s="56">
        <f>E12+N12+Q12+T12+AD12+AG12+AJ12</f>
        <v>367</v>
      </c>
      <c r="C12" s="57">
        <f t="shared" si="0"/>
        <v>367</v>
      </c>
      <c r="D12" s="57">
        <f t="shared" si="1"/>
        <v>100</v>
      </c>
      <c r="E12" s="56">
        <v>219</v>
      </c>
      <c r="F12" s="58">
        <f t="shared" si="2"/>
        <v>168</v>
      </c>
      <c r="G12" s="58">
        <f t="shared" si="3"/>
        <v>76.71232876712328</v>
      </c>
      <c r="H12" s="58">
        <v>40</v>
      </c>
      <c r="I12" s="58"/>
      <c r="J12" s="58">
        <v>128</v>
      </c>
      <c r="K12" s="58"/>
      <c r="L12" s="58"/>
      <c r="M12" s="59"/>
      <c r="N12" s="56">
        <v>96</v>
      </c>
      <c r="O12" s="58">
        <v>193</v>
      </c>
      <c r="P12" s="58">
        <f t="shared" si="4"/>
        <v>201.04166666666666</v>
      </c>
      <c r="Q12" s="56">
        <v>0</v>
      </c>
      <c r="R12" s="58"/>
      <c r="S12" s="58" t="e">
        <f t="shared" si="5"/>
        <v>#DIV/0!</v>
      </c>
      <c r="T12" s="61">
        <v>0</v>
      </c>
      <c r="U12" s="58"/>
      <c r="V12" s="58" t="e">
        <f t="shared" si="6"/>
        <v>#DIV/0!</v>
      </c>
      <c r="W12" s="58"/>
      <c r="X12" s="58"/>
      <c r="Y12" s="58"/>
      <c r="Z12" s="58"/>
      <c r="AA12" s="58">
        <v>0</v>
      </c>
      <c r="AB12" s="58"/>
      <c r="AC12" s="58"/>
      <c r="AD12" s="56">
        <v>0</v>
      </c>
      <c r="AE12" s="58"/>
      <c r="AF12" s="58" t="e">
        <f t="shared" si="7"/>
        <v>#DIV/0!</v>
      </c>
      <c r="AG12" s="65">
        <v>5</v>
      </c>
      <c r="AH12" s="58">
        <v>6</v>
      </c>
      <c r="AI12" s="58">
        <f t="shared" si="8"/>
        <v>120</v>
      </c>
      <c r="AJ12" s="56">
        <v>47</v>
      </c>
      <c r="AK12" s="58">
        <v>0</v>
      </c>
      <c r="AL12" s="58">
        <f t="shared" si="9"/>
        <v>0</v>
      </c>
      <c r="AM12" s="61">
        <v>0</v>
      </c>
      <c r="AN12" s="58"/>
      <c r="AO12" s="58" t="e">
        <f t="shared" si="10"/>
        <v>#DIV/0!</v>
      </c>
      <c r="AP12" s="62">
        <f t="shared" si="11"/>
        <v>1</v>
      </c>
      <c r="AQ12" s="62">
        <v>1</v>
      </c>
      <c r="AR12" s="62">
        <v>0</v>
      </c>
      <c r="AS12" s="62">
        <v>0</v>
      </c>
      <c r="AT12" s="63">
        <v>1</v>
      </c>
      <c r="AU12" s="64">
        <v>1</v>
      </c>
      <c r="AV12" s="34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1:66" s="25" customFormat="1" ht="22.5" customHeight="1">
      <c r="A13" s="39" t="s">
        <v>61</v>
      </c>
      <c r="B13" s="56">
        <f aca="true" t="shared" si="12" ref="B13:B25">E13+N13+Q13+T13+AD13+AG13+AJ13</f>
        <v>204</v>
      </c>
      <c r="C13" s="57">
        <f t="shared" si="0"/>
        <v>214</v>
      </c>
      <c r="D13" s="57">
        <f t="shared" si="1"/>
        <v>104.90196078431373</v>
      </c>
      <c r="E13" s="56">
        <v>204</v>
      </c>
      <c r="F13" s="58">
        <f t="shared" si="2"/>
        <v>212</v>
      </c>
      <c r="G13" s="58">
        <f t="shared" si="3"/>
        <v>103.921568627451</v>
      </c>
      <c r="H13" s="58">
        <v>21</v>
      </c>
      <c r="I13" s="58"/>
      <c r="J13" s="58">
        <v>191</v>
      </c>
      <c r="K13" s="58"/>
      <c r="L13" s="58"/>
      <c r="M13" s="59"/>
      <c r="N13" s="56">
        <v>0</v>
      </c>
      <c r="O13" s="58"/>
      <c r="P13" s="58" t="e">
        <f t="shared" si="4"/>
        <v>#DIV/0!</v>
      </c>
      <c r="Q13" s="56">
        <v>0</v>
      </c>
      <c r="R13" s="58"/>
      <c r="S13" s="58" t="e">
        <f t="shared" si="5"/>
        <v>#DIV/0!</v>
      </c>
      <c r="T13" s="61">
        <v>0</v>
      </c>
      <c r="U13" s="58"/>
      <c r="V13" s="58" t="e">
        <f t="shared" si="6"/>
        <v>#DIV/0!</v>
      </c>
      <c r="W13" s="58"/>
      <c r="X13" s="58"/>
      <c r="Y13" s="58"/>
      <c r="Z13" s="58"/>
      <c r="AA13" s="58">
        <v>0</v>
      </c>
      <c r="AB13" s="58"/>
      <c r="AC13" s="58"/>
      <c r="AD13" s="56">
        <v>0</v>
      </c>
      <c r="AE13" s="58"/>
      <c r="AF13" s="58" t="e">
        <f t="shared" si="7"/>
        <v>#DIV/0!</v>
      </c>
      <c r="AG13" s="56">
        <v>0</v>
      </c>
      <c r="AH13" s="58">
        <v>2</v>
      </c>
      <c r="AI13" s="58" t="e">
        <f t="shared" si="8"/>
        <v>#DIV/0!</v>
      </c>
      <c r="AJ13" s="56">
        <v>0</v>
      </c>
      <c r="AK13" s="58"/>
      <c r="AL13" s="58" t="e">
        <f t="shared" si="9"/>
        <v>#DIV/0!</v>
      </c>
      <c r="AM13" s="61">
        <v>0</v>
      </c>
      <c r="AN13" s="58"/>
      <c r="AO13" s="58" t="e">
        <f t="shared" si="10"/>
        <v>#DIV/0!</v>
      </c>
      <c r="AP13" s="62">
        <f t="shared" si="11"/>
        <v>1</v>
      </c>
      <c r="AQ13" s="62">
        <v>1</v>
      </c>
      <c r="AR13" s="62">
        <v>0</v>
      </c>
      <c r="AS13" s="62">
        <v>0</v>
      </c>
      <c r="AT13" s="63">
        <v>1</v>
      </c>
      <c r="AU13" s="64">
        <v>1</v>
      </c>
      <c r="AV13" s="34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1:66" s="25" customFormat="1" ht="22.5" customHeight="1">
      <c r="A14" s="39" t="s">
        <v>62</v>
      </c>
      <c r="B14" s="56">
        <f t="shared" si="12"/>
        <v>150</v>
      </c>
      <c r="C14" s="57">
        <f t="shared" si="0"/>
        <v>150</v>
      </c>
      <c r="D14" s="57">
        <f t="shared" si="1"/>
        <v>100</v>
      </c>
      <c r="E14" s="61">
        <v>115</v>
      </c>
      <c r="F14" s="58">
        <f t="shared" si="2"/>
        <v>0</v>
      </c>
      <c r="G14" s="58">
        <f t="shared" si="3"/>
        <v>0</v>
      </c>
      <c r="H14" s="58"/>
      <c r="I14" s="58"/>
      <c r="J14" s="58"/>
      <c r="K14" s="58"/>
      <c r="L14" s="58"/>
      <c r="M14" s="59"/>
      <c r="N14" s="61">
        <v>35</v>
      </c>
      <c r="O14" s="58">
        <v>150</v>
      </c>
      <c r="P14" s="58">
        <f t="shared" si="4"/>
        <v>428.57142857142856</v>
      </c>
      <c r="Q14" s="56">
        <v>0</v>
      </c>
      <c r="R14" s="58"/>
      <c r="S14" s="58" t="e">
        <f t="shared" si="5"/>
        <v>#DIV/0!</v>
      </c>
      <c r="T14" s="61">
        <v>0</v>
      </c>
      <c r="U14" s="58"/>
      <c r="V14" s="58" t="e">
        <f t="shared" si="6"/>
        <v>#DIV/0!</v>
      </c>
      <c r="W14" s="58"/>
      <c r="X14" s="58"/>
      <c r="Y14" s="58"/>
      <c r="Z14" s="58"/>
      <c r="AA14" s="58">
        <v>0</v>
      </c>
      <c r="AB14" s="58"/>
      <c r="AC14" s="58"/>
      <c r="AD14" s="61">
        <v>0</v>
      </c>
      <c r="AE14" s="58"/>
      <c r="AF14" s="58" t="e">
        <f t="shared" si="7"/>
        <v>#DIV/0!</v>
      </c>
      <c r="AG14" s="61">
        <v>0</v>
      </c>
      <c r="AH14" s="58"/>
      <c r="AI14" s="58" t="e">
        <f t="shared" si="8"/>
        <v>#DIV/0!</v>
      </c>
      <c r="AJ14" s="61">
        <v>0</v>
      </c>
      <c r="AK14" s="58"/>
      <c r="AL14" s="58" t="e">
        <f t="shared" si="9"/>
        <v>#DIV/0!</v>
      </c>
      <c r="AM14" s="61">
        <v>0</v>
      </c>
      <c r="AN14" s="58"/>
      <c r="AO14" s="58" t="e">
        <f t="shared" si="10"/>
        <v>#DIV/0!</v>
      </c>
      <c r="AP14" s="62">
        <f t="shared" si="11"/>
        <v>1</v>
      </c>
      <c r="AQ14" s="62">
        <v>1</v>
      </c>
      <c r="AR14" s="62">
        <v>0</v>
      </c>
      <c r="AS14" s="62">
        <v>0</v>
      </c>
      <c r="AT14" s="63">
        <v>1</v>
      </c>
      <c r="AU14" s="64">
        <v>1</v>
      </c>
      <c r="AV14" s="34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</row>
    <row r="15" spans="1:66" s="25" customFormat="1" ht="22.5" customHeight="1">
      <c r="A15" s="42" t="s">
        <v>63</v>
      </c>
      <c r="B15" s="56">
        <f t="shared" si="12"/>
        <v>30</v>
      </c>
      <c r="C15" s="57">
        <f t="shared" si="0"/>
        <v>0</v>
      </c>
      <c r="D15" s="57">
        <f t="shared" si="1"/>
        <v>0</v>
      </c>
      <c r="E15" s="56">
        <v>30</v>
      </c>
      <c r="F15" s="58">
        <f t="shared" si="2"/>
        <v>0</v>
      </c>
      <c r="G15" s="58">
        <f t="shared" si="3"/>
        <v>0</v>
      </c>
      <c r="H15" s="58"/>
      <c r="I15" s="58"/>
      <c r="J15" s="58"/>
      <c r="K15" s="58"/>
      <c r="L15" s="58"/>
      <c r="M15" s="59"/>
      <c r="N15" s="56">
        <v>0</v>
      </c>
      <c r="O15" s="58"/>
      <c r="P15" s="58" t="e">
        <f t="shared" si="4"/>
        <v>#DIV/0!</v>
      </c>
      <c r="Q15" s="56">
        <v>0</v>
      </c>
      <c r="R15" s="58"/>
      <c r="S15" s="58" t="e">
        <f t="shared" si="5"/>
        <v>#DIV/0!</v>
      </c>
      <c r="T15" s="61">
        <v>0</v>
      </c>
      <c r="U15" s="58"/>
      <c r="V15" s="58" t="e">
        <f t="shared" si="6"/>
        <v>#DIV/0!</v>
      </c>
      <c r="W15" s="58"/>
      <c r="X15" s="58"/>
      <c r="Y15" s="58"/>
      <c r="Z15" s="58"/>
      <c r="AA15" s="58">
        <v>0</v>
      </c>
      <c r="AB15" s="58"/>
      <c r="AC15" s="58"/>
      <c r="AD15" s="56">
        <v>0</v>
      </c>
      <c r="AE15" s="58"/>
      <c r="AF15" s="58" t="e">
        <f t="shared" si="7"/>
        <v>#DIV/0!</v>
      </c>
      <c r="AG15" s="56">
        <v>0</v>
      </c>
      <c r="AH15" s="58"/>
      <c r="AI15" s="58" t="e">
        <f t="shared" si="8"/>
        <v>#DIV/0!</v>
      </c>
      <c r="AJ15" s="56">
        <v>0</v>
      </c>
      <c r="AK15" s="58"/>
      <c r="AL15" s="58" t="e">
        <f t="shared" si="9"/>
        <v>#DIV/0!</v>
      </c>
      <c r="AM15" s="61">
        <v>0</v>
      </c>
      <c r="AN15" s="58"/>
      <c r="AO15" s="58" t="e">
        <f t="shared" si="10"/>
        <v>#DIV/0!</v>
      </c>
      <c r="AP15" s="62">
        <f t="shared" si="11"/>
        <v>1</v>
      </c>
      <c r="AQ15" s="62">
        <v>0</v>
      </c>
      <c r="AR15" s="62">
        <v>0</v>
      </c>
      <c r="AS15" s="62">
        <v>1</v>
      </c>
      <c r="AT15" s="63"/>
      <c r="AU15" s="64"/>
      <c r="AV15" s="34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1:66" s="25" customFormat="1" ht="22.5" customHeight="1">
      <c r="A16" s="42" t="s">
        <v>64</v>
      </c>
      <c r="B16" s="56">
        <f t="shared" si="12"/>
        <v>6</v>
      </c>
      <c r="C16" s="57">
        <f t="shared" si="0"/>
        <v>6</v>
      </c>
      <c r="D16" s="57">
        <f t="shared" si="1"/>
        <v>100</v>
      </c>
      <c r="E16" s="56">
        <v>0</v>
      </c>
      <c r="F16" s="58">
        <f t="shared" si="2"/>
        <v>0</v>
      </c>
      <c r="G16" s="58" t="e">
        <f t="shared" si="3"/>
        <v>#DIV/0!</v>
      </c>
      <c r="H16" s="58"/>
      <c r="I16" s="58"/>
      <c r="J16" s="58"/>
      <c r="K16" s="58"/>
      <c r="L16" s="58"/>
      <c r="M16" s="59"/>
      <c r="N16" s="56">
        <v>0</v>
      </c>
      <c r="O16" s="58"/>
      <c r="P16" s="58" t="e">
        <f t="shared" si="4"/>
        <v>#DIV/0!</v>
      </c>
      <c r="Q16" s="56">
        <v>0</v>
      </c>
      <c r="R16" s="58"/>
      <c r="S16" s="58" t="e">
        <f t="shared" si="5"/>
        <v>#DIV/0!</v>
      </c>
      <c r="T16" s="61">
        <v>0</v>
      </c>
      <c r="U16" s="58"/>
      <c r="V16" s="58" t="e">
        <f t="shared" si="6"/>
        <v>#DIV/0!</v>
      </c>
      <c r="W16" s="58"/>
      <c r="X16" s="58"/>
      <c r="Y16" s="58"/>
      <c r="Z16" s="58"/>
      <c r="AA16" s="58">
        <v>0</v>
      </c>
      <c r="AB16" s="58"/>
      <c r="AC16" s="58"/>
      <c r="AD16" s="56">
        <v>0</v>
      </c>
      <c r="AE16" s="58"/>
      <c r="AF16" s="58" t="e">
        <f t="shared" si="7"/>
        <v>#DIV/0!</v>
      </c>
      <c r="AG16" s="56">
        <v>0</v>
      </c>
      <c r="AH16" s="58"/>
      <c r="AI16" s="58" t="e">
        <f t="shared" si="8"/>
        <v>#DIV/0!</v>
      </c>
      <c r="AJ16" s="56">
        <v>6</v>
      </c>
      <c r="AK16" s="58">
        <v>6</v>
      </c>
      <c r="AL16" s="58">
        <f t="shared" si="9"/>
        <v>100</v>
      </c>
      <c r="AM16" s="56">
        <v>0</v>
      </c>
      <c r="AN16" s="58"/>
      <c r="AO16" s="58" t="e">
        <f t="shared" si="10"/>
        <v>#DIV/0!</v>
      </c>
      <c r="AP16" s="62">
        <f t="shared" si="11"/>
        <v>1</v>
      </c>
      <c r="AQ16" s="62">
        <v>0</v>
      </c>
      <c r="AR16" s="62">
        <v>0</v>
      </c>
      <c r="AS16" s="62">
        <v>1</v>
      </c>
      <c r="AT16" s="59">
        <v>1</v>
      </c>
      <c r="AU16" s="66">
        <v>1</v>
      </c>
      <c r="AV16" s="34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</row>
    <row r="17" spans="1:66" s="25" customFormat="1" ht="22.5" customHeight="1">
      <c r="A17" s="39" t="s">
        <v>65</v>
      </c>
      <c r="B17" s="56">
        <f t="shared" si="12"/>
        <v>1</v>
      </c>
      <c r="C17" s="57">
        <f t="shared" si="0"/>
        <v>1</v>
      </c>
      <c r="D17" s="57">
        <f t="shared" si="1"/>
        <v>100</v>
      </c>
      <c r="E17" s="56">
        <v>0</v>
      </c>
      <c r="F17" s="58">
        <f t="shared" si="2"/>
        <v>0</v>
      </c>
      <c r="G17" s="58" t="e">
        <f t="shared" si="3"/>
        <v>#DIV/0!</v>
      </c>
      <c r="H17" s="58"/>
      <c r="I17" s="58"/>
      <c r="J17" s="58"/>
      <c r="K17" s="58"/>
      <c r="L17" s="58"/>
      <c r="M17" s="59"/>
      <c r="N17" s="56">
        <v>0</v>
      </c>
      <c r="O17" s="58"/>
      <c r="P17" s="58" t="e">
        <f t="shared" si="4"/>
        <v>#DIV/0!</v>
      </c>
      <c r="Q17" s="56">
        <v>0</v>
      </c>
      <c r="R17" s="58"/>
      <c r="S17" s="58" t="e">
        <f t="shared" si="5"/>
        <v>#DIV/0!</v>
      </c>
      <c r="T17" s="61">
        <v>0</v>
      </c>
      <c r="U17" s="58"/>
      <c r="V17" s="58" t="e">
        <f t="shared" si="6"/>
        <v>#DIV/0!</v>
      </c>
      <c r="W17" s="58"/>
      <c r="X17" s="58"/>
      <c r="Y17" s="58"/>
      <c r="Z17" s="58"/>
      <c r="AA17" s="58">
        <v>0</v>
      </c>
      <c r="AB17" s="58"/>
      <c r="AC17" s="58"/>
      <c r="AD17" s="56">
        <v>0</v>
      </c>
      <c r="AE17" s="58"/>
      <c r="AF17" s="58" t="e">
        <f t="shared" si="7"/>
        <v>#DIV/0!</v>
      </c>
      <c r="AG17" s="56">
        <v>1</v>
      </c>
      <c r="AH17" s="58">
        <v>1</v>
      </c>
      <c r="AI17" s="58">
        <f t="shared" si="8"/>
        <v>100</v>
      </c>
      <c r="AJ17" s="56">
        <v>0</v>
      </c>
      <c r="AK17" s="58"/>
      <c r="AL17" s="58" t="e">
        <f t="shared" si="9"/>
        <v>#DIV/0!</v>
      </c>
      <c r="AM17" s="61">
        <v>0</v>
      </c>
      <c r="AN17" s="58"/>
      <c r="AO17" s="58" t="e">
        <f t="shared" si="10"/>
        <v>#DIV/0!</v>
      </c>
      <c r="AP17" s="62">
        <f t="shared" si="11"/>
        <v>1</v>
      </c>
      <c r="AQ17" s="62">
        <v>0</v>
      </c>
      <c r="AR17" s="62">
        <v>0</v>
      </c>
      <c r="AS17" s="62">
        <v>1</v>
      </c>
      <c r="AT17" s="63">
        <v>1</v>
      </c>
      <c r="AU17" s="64">
        <v>1</v>
      </c>
      <c r="AV17" s="34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</row>
    <row r="18" spans="1:66" s="25" customFormat="1" ht="22.5" customHeight="1">
      <c r="A18" s="39" t="s">
        <v>66</v>
      </c>
      <c r="B18" s="56">
        <f t="shared" si="12"/>
        <v>160</v>
      </c>
      <c r="C18" s="57">
        <f t="shared" si="0"/>
        <v>160</v>
      </c>
      <c r="D18" s="57">
        <f t="shared" si="1"/>
        <v>100</v>
      </c>
      <c r="E18" s="56">
        <v>160</v>
      </c>
      <c r="F18" s="58">
        <f t="shared" si="2"/>
        <v>0</v>
      </c>
      <c r="G18" s="58">
        <f t="shared" si="3"/>
        <v>0</v>
      </c>
      <c r="H18" s="58"/>
      <c r="I18" s="58"/>
      <c r="J18" s="58"/>
      <c r="K18" s="58"/>
      <c r="L18" s="58"/>
      <c r="M18" s="59"/>
      <c r="N18" s="56">
        <v>0</v>
      </c>
      <c r="O18" s="58">
        <v>160</v>
      </c>
      <c r="P18" s="58" t="e">
        <f t="shared" si="4"/>
        <v>#DIV/0!</v>
      </c>
      <c r="Q18" s="56">
        <v>0</v>
      </c>
      <c r="R18" s="58"/>
      <c r="S18" s="58" t="e">
        <f t="shared" si="5"/>
        <v>#DIV/0!</v>
      </c>
      <c r="T18" s="61">
        <v>0</v>
      </c>
      <c r="U18" s="58"/>
      <c r="V18" s="58" t="e">
        <f t="shared" si="6"/>
        <v>#DIV/0!</v>
      </c>
      <c r="W18" s="58"/>
      <c r="X18" s="58"/>
      <c r="Y18" s="58"/>
      <c r="Z18" s="58"/>
      <c r="AA18" s="58">
        <v>0</v>
      </c>
      <c r="AB18" s="58"/>
      <c r="AC18" s="58"/>
      <c r="AD18" s="56">
        <v>0</v>
      </c>
      <c r="AE18" s="58"/>
      <c r="AF18" s="58" t="e">
        <f t="shared" si="7"/>
        <v>#DIV/0!</v>
      </c>
      <c r="AG18" s="56">
        <v>0</v>
      </c>
      <c r="AH18" s="58"/>
      <c r="AI18" s="58" t="e">
        <f t="shared" si="8"/>
        <v>#DIV/0!</v>
      </c>
      <c r="AJ18" s="56">
        <v>0</v>
      </c>
      <c r="AK18" s="58"/>
      <c r="AL18" s="58" t="e">
        <f t="shared" si="9"/>
        <v>#DIV/0!</v>
      </c>
      <c r="AM18" s="61">
        <v>0</v>
      </c>
      <c r="AN18" s="58"/>
      <c r="AO18" s="58" t="e">
        <f t="shared" si="10"/>
        <v>#DIV/0!</v>
      </c>
      <c r="AP18" s="62">
        <f t="shared" si="11"/>
        <v>1</v>
      </c>
      <c r="AQ18" s="62">
        <v>0</v>
      </c>
      <c r="AR18" s="62">
        <v>0</v>
      </c>
      <c r="AS18" s="62">
        <v>1</v>
      </c>
      <c r="AT18" s="63">
        <v>1</v>
      </c>
      <c r="AU18" s="64">
        <v>1</v>
      </c>
      <c r="AV18" s="36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</row>
    <row r="19" spans="1:66" s="25" customFormat="1" ht="22.5" customHeight="1">
      <c r="A19" s="39" t="s">
        <v>67</v>
      </c>
      <c r="B19" s="56">
        <f t="shared" si="12"/>
        <v>15</v>
      </c>
      <c r="C19" s="57">
        <f t="shared" si="0"/>
        <v>15</v>
      </c>
      <c r="D19" s="57">
        <f t="shared" si="1"/>
        <v>100</v>
      </c>
      <c r="E19" s="56">
        <v>0</v>
      </c>
      <c r="F19" s="58">
        <f t="shared" si="2"/>
        <v>0</v>
      </c>
      <c r="G19" s="58" t="e">
        <f t="shared" si="3"/>
        <v>#DIV/0!</v>
      </c>
      <c r="H19" s="58"/>
      <c r="I19" s="58"/>
      <c r="J19" s="58"/>
      <c r="K19" s="58"/>
      <c r="L19" s="58"/>
      <c r="M19" s="59"/>
      <c r="N19" s="56">
        <v>0</v>
      </c>
      <c r="O19" s="58"/>
      <c r="P19" s="58" t="e">
        <f t="shared" si="4"/>
        <v>#DIV/0!</v>
      </c>
      <c r="Q19" s="56">
        <v>0</v>
      </c>
      <c r="R19" s="58"/>
      <c r="S19" s="58" t="e">
        <f t="shared" si="5"/>
        <v>#DIV/0!</v>
      </c>
      <c r="T19" s="61">
        <v>0</v>
      </c>
      <c r="U19" s="58"/>
      <c r="V19" s="58" t="e">
        <f t="shared" si="6"/>
        <v>#DIV/0!</v>
      </c>
      <c r="W19" s="58"/>
      <c r="X19" s="58"/>
      <c r="Y19" s="58"/>
      <c r="Z19" s="58"/>
      <c r="AA19" s="58">
        <v>0</v>
      </c>
      <c r="AB19" s="58"/>
      <c r="AC19" s="58"/>
      <c r="AD19" s="56">
        <v>0</v>
      </c>
      <c r="AE19" s="58"/>
      <c r="AF19" s="58" t="e">
        <f t="shared" si="7"/>
        <v>#DIV/0!</v>
      </c>
      <c r="AG19" s="56">
        <v>0</v>
      </c>
      <c r="AH19" s="58"/>
      <c r="AI19" s="58" t="e">
        <f t="shared" si="8"/>
        <v>#DIV/0!</v>
      </c>
      <c r="AJ19" s="56">
        <v>15</v>
      </c>
      <c r="AK19" s="58">
        <v>15</v>
      </c>
      <c r="AL19" s="58">
        <f t="shared" si="9"/>
        <v>100</v>
      </c>
      <c r="AM19" s="61">
        <v>0</v>
      </c>
      <c r="AN19" s="58"/>
      <c r="AO19" s="58" t="e">
        <f t="shared" si="10"/>
        <v>#DIV/0!</v>
      </c>
      <c r="AP19" s="62">
        <f t="shared" si="11"/>
        <v>1</v>
      </c>
      <c r="AQ19" s="62">
        <v>0</v>
      </c>
      <c r="AR19" s="62">
        <v>0</v>
      </c>
      <c r="AS19" s="62">
        <v>1</v>
      </c>
      <c r="AT19" s="63">
        <v>1</v>
      </c>
      <c r="AU19" s="64">
        <v>1</v>
      </c>
      <c r="AV19" s="34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</row>
    <row r="20" spans="1:66" s="25" customFormat="1" ht="22.5" customHeight="1">
      <c r="A20" s="39" t="s">
        <v>68</v>
      </c>
      <c r="B20" s="56">
        <f t="shared" si="12"/>
        <v>17</v>
      </c>
      <c r="C20" s="57">
        <f t="shared" si="0"/>
        <v>17</v>
      </c>
      <c r="D20" s="57">
        <f t="shared" si="1"/>
        <v>100</v>
      </c>
      <c r="E20" s="61">
        <v>17</v>
      </c>
      <c r="F20" s="58">
        <f t="shared" si="2"/>
        <v>17</v>
      </c>
      <c r="G20" s="58">
        <f t="shared" si="3"/>
        <v>100</v>
      </c>
      <c r="H20" s="58"/>
      <c r="I20" s="58"/>
      <c r="J20" s="58">
        <v>17</v>
      </c>
      <c r="K20" s="58"/>
      <c r="L20" s="58"/>
      <c r="M20" s="59"/>
      <c r="N20" s="61">
        <v>0</v>
      </c>
      <c r="O20" s="58"/>
      <c r="P20" s="58" t="e">
        <f t="shared" si="4"/>
        <v>#DIV/0!</v>
      </c>
      <c r="Q20" s="56">
        <v>0</v>
      </c>
      <c r="R20" s="58"/>
      <c r="S20" s="58" t="e">
        <f t="shared" si="5"/>
        <v>#DIV/0!</v>
      </c>
      <c r="T20" s="61">
        <v>0</v>
      </c>
      <c r="U20" s="58"/>
      <c r="V20" s="58" t="e">
        <f t="shared" si="6"/>
        <v>#DIV/0!</v>
      </c>
      <c r="W20" s="58"/>
      <c r="X20" s="58"/>
      <c r="Y20" s="58"/>
      <c r="Z20" s="58"/>
      <c r="AA20" s="58">
        <v>0</v>
      </c>
      <c r="AB20" s="58"/>
      <c r="AC20" s="58"/>
      <c r="AD20" s="61">
        <v>0</v>
      </c>
      <c r="AE20" s="58"/>
      <c r="AF20" s="58" t="e">
        <f t="shared" si="7"/>
        <v>#DIV/0!</v>
      </c>
      <c r="AG20" s="61">
        <v>0</v>
      </c>
      <c r="AH20" s="58"/>
      <c r="AI20" s="58" t="e">
        <f t="shared" si="8"/>
        <v>#DIV/0!</v>
      </c>
      <c r="AJ20" s="61">
        <v>0</v>
      </c>
      <c r="AK20" s="58"/>
      <c r="AL20" s="58" t="e">
        <f t="shared" si="9"/>
        <v>#DIV/0!</v>
      </c>
      <c r="AM20" s="61">
        <v>0</v>
      </c>
      <c r="AN20" s="58"/>
      <c r="AO20" s="58" t="e">
        <f t="shared" si="10"/>
        <v>#DIV/0!</v>
      </c>
      <c r="AP20" s="62">
        <f t="shared" si="11"/>
        <v>1</v>
      </c>
      <c r="AQ20" s="62">
        <v>0</v>
      </c>
      <c r="AR20" s="62">
        <v>0</v>
      </c>
      <c r="AS20" s="62">
        <v>1</v>
      </c>
      <c r="AT20" s="63">
        <v>1</v>
      </c>
      <c r="AU20" s="64">
        <v>1</v>
      </c>
      <c r="AV20" s="36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1:66" s="25" customFormat="1" ht="22.5" customHeight="1">
      <c r="A21" s="39" t="s">
        <v>69</v>
      </c>
      <c r="B21" s="56">
        <f t="shared" si="12"/>
        <v>12</v>
      </c>
      <c r="C21" s="57">
        <f t="shared" si="0"/>
        <v>12</v>
      </c>
      <c r="D21" s="57">
        <f t="shared" si="1"/>
        <v>100</v>
      </c>
      <c r="E21" s="56">
        <v>0</v>
      </c>
      <c r="F21" s="58">
        <f t="shared" si="2"/>
        <v>0</v>
      </c>
      <c r="G21" s="58" t="e">
        <f t="shared" si="3"/>
        <v>#DIV/0!</v>
      </c>
      <c r="H21" s="59"/>
      <c r="I21" s="59"/>
      <c r="J21" s="59"/>
      <c r="K21" s="59"/>
      <c r="L21" s="59"/>
      <c r="M21" s="59"/>
      <c r="N21" s="56">
        <v>0</v>
      </c>
      <c r="O21" s="58"/>
      <c r="P21" s="58" t="e">
        <f t="shared" si="4"/>
        <v>#DIV/0!</v>
      </c>
      <c r="Q21" s="56">
        <v>0</v>
      </c>
      <c r="R21" s="59"/>
      <c r="S21" s="58" t="e">
        <f t="shared" si="5"/>
        <v>#DIV/0!</v>
      </c>
      <c r="T21" s="61">
        <v>0</v>
      </c>
      <c r="U21" s="58"/>
      <c r="V21" s="58" t="e">
        <f t="shared" si="6"/>
        <v>#DIV/0!</v>
      </c>
      <c r="W21" s="59"/>
      <c r="X21" s="59"/>
      <c r="Y21" s="59"/>
      <c r="Z21" s="59"/>
      <c r="AA21" s="59">
        <v>0</v>
      </c>
      <c r="AB21" s="59"/>
      <c r="AC21" s="59"/>
      <c r="AD21" s="68">
        <v>0</v>
      </c>
      <c r="AE21" s="58"/>
      <c r="AF21" s="58" t="e">
        <f t="shared" si="7"/>
        <v>#DIV/0!</v>
      </c>
      <c r="AG21" s="56">
        <v>0</v>
      </c>
      <c r="AH21" s="59"/>
      <c r="AI21" s="58" t="e">
        <f t="shared" si="8"/>
        <v>#DIV/0!</v>
      </c>
      <c r="AJ21" s="56">
        <v>12</v>
      </c>
      <c r="AK21" s="59">
        <v>12</v>
      </c>
      <c r="AL21" s="58">
        <f t="shared" si="9"/>
        <v>100</v>
      </c>
      <c r="AM21" s="61">
        <v>0</v>
      </c>
      <c r="AN21" s="58"/>
      <c r="AO21" s="58" t="e">
        <f t="shared" si="10"/>
        <v>#DIV/0!</v>
      </c>
      <c r="AP21" s="62">
        <f t="shared" si="11"/>
        <v>1</v>
      </c>
      <c r="AQ21" s="62">
        <v>0</v>
      </c>
      <c r="AR21" s="62">
        <v>0</v>
      </c>
      <c r="AS21" s="62">
        <v>1</v>
      </c>
      <c r="AT21" s="63">
        <v>1</v>
      </c>
      <c r="AU21" s="64">
        <v>1</v>
      </c>
      <c r="AV21" s="34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</row>
    <row r="22" spans="1:66" s="25" customFormat="1" ht="66" customHeight="1">
      <c r="A22" s="72" t="s">
        <v>73</v>
      </c>
      <c r="B22" s="68">
        <f t="shared" si="12"/>
        <v>0</v>
      </c>
      <c r="C22" s="57">
        <f t="shared" si="0"/>
        <v>60</v>
      </c>
      <c r="D22" s="57" t="e">
        <f>C22/B22*100</f>
        <v>#DIV/0!</v>
      </c>
      <c r="E22" s="68">
        <v>0</v>
      </c>
      <c r="F22" s="58">
        <f t="shared" si="2"/>
        <v>0</v>
      </c>
      <c r="G22" s="58" t="e">
        <f t="shared" si="3"/>
        <v>#DIV/0!</v>
      </c>
      <c r="H22" s="67"/>
      <c r="I22" s="67"/>
      <c r="J22" s="67"/>
      <c r="K22" s="67"/>
      <c r="L22" s="67"/>
      <c r="M22" s="59"/>
      <c r="N22" s="68">
        <v>0</v>
      </c>
      <c r="O22" s="58"/>
      <c r="P22" s="58"/>
      <c r="Q22" s="68">
        <v>0</v>
      </c>
      <c r="R22" s="67"/>
      <c r="S22" s="58"/>
      <c r="T22" s="69">
        <v>0</v>
      </c>
      <c r="U22" s="58"/>
      <c r="V22" s="58"/>
      <c r="W22" s="67"/>
      <c r="X22" s="67"/>
      <c r="Y22" s="67"/>
      <c r="Z22" s="67"/>
      <c r="AA22" s="59">
        <v>0</v>
      </c>
      <c r="AB22" s="67"/>
      <c r="AC22" s="67"/>
      <c r="AD22" s="68">
        <v>0</v>
      </c>
      <c r="AE22" s="58"/>
      <c r="AF22" s="58"/>
      <c r="AG22" s="68">
        <v>0</v>
      </c>
      <c r="AH22" s="67"/>
      <c r="AI22" s="58"/>
      <c r="AJ22" s="68">
        <v>0</v>
      </c>
      <c r="AK22" s="67">
        <v>60</v>
      </c>
      <c r="AL22" s="58" t="e">
        <f>AK22/AJ22*100</f>
        <v>#DIV/0!</v>
      </c>
      <c r="AM22" s="69">
        <v>0</v>
      </c>
      <c r="AN22" s="58"/>
      <c r="AO22" s="58"/>
      <c r="AP22" s="62"/>
      <c r="AQ22" s="62"/>
      <c r="AR22" s="62"/>
      <c r="AS22" s="62">
        <v>0</v>
      </c>
      <c r="AT22" s="63">
        <v>1</v>
      </c>
      <c r="AU22" s="64">
        <v>1</v>
      </c>
      <c r="AV22" s="34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</row>
    <row r="23" spans="1:66" s="25" customFormat="1" ht="22.5" customHeight="1">
      <c r="A23" s="30"/>
      <c r="B23" s="56"/>
      <c r="C23" s="57"/>
      <c r="D23" s="57"/>
      <c r="E23" s="56"/>
      <c r="F23" s="58"/>
      <c r="G23" s="58"/>
      <c r="H23" s="59"/>
      <c r="I23" s="59"/>
      <c r="J23" s="59"/>
      <c r="K23" s="59"/>
      <c r="L23" s="59"/>
      <c r="M23" s="59"/>
      <c r="N23" s="56"/>
      <c r="O23" s="58"/>
      <c r="P23" s="58"/>
      <c r="Q23" s="56"/>
      <c r="R23" s="59"/>
      <c r="S23" s="58"/>
      <c r="T23" s="61"/>
      <c r="U23" s="58"/>
      <c r="V23" s="58"/>
      <c r="W23" s="59"/>
      <c r="X23" s="59"/>
      <c r="Y23" s="59"/>
      <c r="Z23" s="59"/>
      <c r="AA23" s="59"/>
      <c r="AB23" s="59"/>
      <c r="AC23" s="59"/>
      <c r="AD23" s="56"/>
      <c r="AE23" s="58"/>
      <c r="AF23" s="58"/>
      <c r="AG23" s="56"/>
      <c r="AH23" s="59"/>
      <c r="AI23" s="58"/>
      <c r="AJ23" s="56"/>
      <c r="AK23" s="59"/>
      <c r="AL23" s="58"/>
      <c r="AM23" s="61"/>
      <c r="AN23" s="58"/>
      <c r="AO23" s="58"/>
      <c r="AP23" s="62"/>
      <c r="AQ23" s="62"/>
      <c r="AR23" s="62"/>
      <c r="AS23" s="62"/>
      <c r="AT23" s="63"/>
      <c r="AU23" s="64"/>
      <c r="AV23" s="34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</row>
    <row r="24" spans="1:66" s="25" customFormat="1" ht="22.5" customHeight="1">
      <c r="A24" s="30"/>
      <c r="B24" s="56"/>
      <c r="C24" s="57"/>
      <c r="D24" s="57"/>
      <c r="E24" s="56"/>
      <c r="F24" s="58"/>
      <c r="G24" s="58"/>
      <c r="H24" s="59"/>
      <c r="I24" s="59"/>
      <c r="J24" s="59"/>
      <c r="K24" s="59"/>
      <c r="L24" s="59"/>
      <c r="M24" s="59"/>
      <c r="N24" s="56"/>
      <c r="O24" s="58"/>
      <c r="P24" s="58"/>
      <c r="Q24" s="56"/>
      <c r="R24" s="59"/>
      <c r="S24" s="58"/>
      <c r="T24" s="61"/>
      <c r="U24" s="58"/>
      <c r="V24" s="58"/>
      <c r="W24" s="59"/>
      <c r="X24" s="59"/>
      <c r="Y24" s="59"/>
      <c r="Z24" s="59"/>
      <c r="AA24" s="59"/>
      <c r="AB24" s="59"/>
      <c r="AC24" s="59"/>
      <c r="AD24" s="56"/>
      <c r="AE24" s="58"/>
      <c r="AF24" s="58"/>
      <c r="AG24" s="56"/>
      <c r="AH24" s="59"/>
      <c r="AI24" s="58"/>
      <c r="AJ24" s="56"/>
      <c r="AK24" s="59"/>
      <c r="AL24" s="58"/>
      <c r="AM24" s="61"/>
      <c r="AN24" s="58"/>
      <c r="AO24" s="58"/>
      <c r="AP24" s="62"/>
      <c r="AQ24" s="62"/>
      <c r="AR24" s="62"/>
      <c r="AS24" s="62"/>
      <c r="AT24" s="63"/>
      <c r="AU24" s="64"/>
      <c r="AV24" s="34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</row>
    <row r="25" spans="1:66" s="25" customFormat="1" ht="43.5" customHeight="1">
      <c r="A25" s="30" t="s">
        <v>70</v>
      </c>
      <c r="B25" s="68">
        <f t="shared" si="12"/>
        <v>2269</v>
      </c>
      <c r="C25" s="57">
        <f t="shared" si="0"/>
        <v>2269</v>
      </c>
      <c r="D25" s="57">
        <f t="shared" si="1"/>
        <v>100</v>
      </c>
      <c r="E25" s="68">
        <f>SUM(E8:E24)</f>
        <v>1872</v>
      </c>
      <c r="F25" s="58">
        <f t="shared" si="2"/>
        <v>1439</v>
      </c>
      <c r="G25" s="58">
        <f t="shared" si="3"/>
        <v>76.86965811965813</v>
      </c>
      <c r="H25" s="59">
        <f>SUM(H8:H24)</f>
        <v>361</v>
      </c>
      <c r="I25" s="59">
        <f aca="true" t="shared" si="13" ref="I25:O25">SUM(I8:I24)</f>
        <v>0</v>
      </c>
      <c r="J25" s="59">
        <f t="shared" si="13"/>
        <v>1078</v>
      </c>
      <c r="K25" s="59">
        <f t="shared" si="13"/>
        <v>0</v>
      </c>
      <c r="L25" s="59">
        <f t="shared" si="13"/>
        <v>0</v>
      </c>
      <c r="M25" s="59">
        <f t="shared" si="13"/>
        <v>0</v>
      </c>
      <c r="N25" s="70">
        <f t="shared" si="13"/>
        <v>311</v>
      </c>
      <c r="O25" s="59">
        <f t="shared" si="13"/>
        <v>728</v>
      </c>
      <c r="P25" s="58">
        <f t="shared" si="4"/>
        <v>234.08360128617366</v>
      </c>
      <c r="Q25" s="68">
        <f>SUM(Q8:Q24)</f>
        <v>0</v>
      </c>
      <c r="R25" s="68">
        <f>SUM(R8:R24)</f>
        <v>0</v>
      </c>
      <c r="S25" s="58" t="e">
        <f t="shared" si="5"/>
        <v>#DIV/0!</v>
      </c>
      <c r="T25" s="69">
        <f>SUM(T8:T24)</f>
        <v>0</v>
      </c>
      <c r="U25" s="69">
        <f>SUM(U8:U24)</f>
        <v>0</v>
      </c>
      <c r="V25" s="58" t="e">
        <f t="shared" si="6"/>
        <v>#DIV/0!</v>
      </c>
      <c r="W25" s="59">
        <f>SUM(W8:W24)</f>
        <v>0</v>
      </c>
      <c r="X25" s="59">
        <f aca="true" t="shared" si="14" ref="X25:AE25">SUM(X8:X24)</f>
        <v>0</v>
      </c>
      <c r="Y25" s="59">
        <f t="shared" si="14"/>
        <v>0</v>
      </c>
      <c r="Z25" s="59">
        <f t="shared" si="14"/>
        <v>0</v>
      </c>
      <c r="AA25" s="59">
        <f t="shared" si="14"/>
        <v>0</v>
      </c>
      <c r="AB25" s="59">
        <f t="shared" si="14"/>
        <v>0</v>
      </c>
      <c r="AC25" s="59">
        <f t="shared" si="14"/>
        <v>0</v>
      </c>
      <c r="AD25" s="59">
        <f t="shared" si="14"/>
        <v>0</v>
      </c>
      <c r="AE25" s="59">
        <f t="shared" si="14"/>
        <v>0</v>
      </c>
      <c r="AF25" s="58" t="e">
        <f t="shared" si="7"/>
        <v>#DIV/0!</v>
      </c>
      <c r="AG25" s="68">
        <f>SUM(AG8:AG24)</f>
        <v>6</v>
      </c>
      <c r="AH25" s="68">
        <f>SUM(AH8:AH24)</f>
        <v>9</v>
      </c>
      <c r="AI25" s="58">
        <f t="shared" si="8"/>
        <v>150</v>
      </c>
      <c r="AJ25" s="68">
        <f>SUM(AJ8:AJ24)</f>
        <v>80</v>
      </c>
      <c r="AK25" s="68">
        <f>SUM(AK8:AK24)</f>
        <v>93</v>
      </c>
      <c r="AL25" s="58">
        <f t="shared" si="9"/>
        <v>116.25000000000001</v>
      </c>
      <c r="AM25" s="69">
        <f>SUM(AM8:AM24)</f>
        <v>300</v>
      </c>
      <c r="AN25" s="69">
        <f>SUM(AN8:AN24)</f>
        <v>513</v>
      </c>
      <c r="AO25" s="58">
        <f t="shared" si="10"/>
        <v>171</v>
      </c>
      <c r="AP25" s="62">
        <f aca="true" t="shared" si="15" ref="AP25:AU25">SUM(AP8:AP24)</f>
        <v>14</v>
      </c>
      <c r="AQ25" s="62">
        <f t="shared" si="15"/>
        <v>7</v>
      </c>
      <c r="AR25" s="62">
        <f t="shared" si="15"/>
        <v>0</v>
      </c>
      <c r="AS25" s="62">
        <f t="shared" si="15"/>
        <v>7</v>
      </c>
      <c r="AT25" s="62">
        <f t="shared" si="15"/>
        <v>13</v>
      </c>
      <c r="AU25" s="62">
        <f t="shared" si="15"/>
        <v>13</v>
      </c>
      <c r="AV25" s="34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66" s="25" customFormat="1" ht="22.5" customHeight="1">
      <c r="A26" s="30"/>
      <c r="B26" s="48"/>
      <c r="C26" s="31"/>
      <c r="D26" s="31"/>
      <c r="E26" s="48"/>
      <c r="F26" s="53"/>
      <c r="G26" s="53"/>
      <c r="H26" s="49"/>
      <c r="I26" s="49"/>
      <c r="J26" s="49"/>
      <c r="K26" s="50"/>
      <c r="L26" s="50"/>
      <c r="M26" s="50"/>
      <c r="N26" s="48"/>
      <c r="O26" s="53"/>
      <c r="P26" s="53"/>
      <c r="Q26" s="48"/>
      <c r="R26" s="49"/>
      <c r="S26" s="53"/>
      <c r="T26" s="51"/>
      <c r="U26" s="53"/>
      <c r="V26" s="20"/>
      <c r="W26" s="50"/>
      <c r="X26" s="50"/>
      <c r="Y26" s="50"/>
      <c r="Z26" s="50"/>
      <c r="AA26" s="50"/>
      <c r="AB26" s="50"/>
      <c r="AC26" s="50"/>
      <c r="AD26" s="48"/>
      <c r="AE26" s="20"/>
      <c r="AF26" s="20"/>
      <c r="AG26" s="48"/>
      <c r="AH26" s="50"/>
      <c r="AI26" s="53"/>
      <c r="AJ26" s="48"/>
      <c r="AK26" s="50"/>
      <c r="AL26" s="20"/>
      <c r="AM26" s="55"/>
      <c r="AN26" s="20"/>
      <c r="AO26" s="53"/>
      <c r="AP26" s="54"/>
      <c r="AQ26" s="54"/>
      <c r="AR26" s="54"/>
      <c r="AS26" s="54"/>
      <c r="AT26" s="32"/>
      <c r="AU26" s="33"/>
      <c r="AV26" s="34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</row>
    <row r="27" ht="18.75">
      <c r="AI27" s="5"/>
    </row>
    <row r="28" spans="1:47" ht="18.75">
      <c r="A28" s="19"/>
      <c r="B28" s="19"/>
      <c r="C28" s="19"/>
      <c r="D28" s="19"/>
      <c r="E28" s="1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1"/>
      <c r="U28" s="2"/>
      <c r="V28" s="2"/>
      <c r="W28" s="2"/>
      <c r="X28" s="2"/>
      <c r="Y28" s="2"/>
      <c r="Z28" s="2"/>
      <c r="AA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8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8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8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1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8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4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8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4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6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4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8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4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8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8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4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8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4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8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4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4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4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4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4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4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4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8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4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8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4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4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8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8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4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8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4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8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8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8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4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8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4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8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4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8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4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8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4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8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4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4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8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4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8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4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4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4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41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4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41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8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41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8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41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8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41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8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41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8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41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8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41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8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41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8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41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41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8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41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8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41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8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41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8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41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8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41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8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41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8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41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8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41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8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41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8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41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8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41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8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41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8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41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8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41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8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41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8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41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41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8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41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8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41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8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41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8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41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8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41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8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41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8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41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8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41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8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41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8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4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8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41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8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41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8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8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8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4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8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4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8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4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8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4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8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4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8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4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8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4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8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4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8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4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8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4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8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4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8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4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8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4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8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4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8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4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8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4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8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4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8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4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8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4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8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4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8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4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8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4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8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4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8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4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8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4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8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4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8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4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8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4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8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4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8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4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8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4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8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4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8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4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8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4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8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4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8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4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8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4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8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4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8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4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8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4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8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4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8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4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8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4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8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4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8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4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8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4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8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4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8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4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8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4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8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4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8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4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8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4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8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4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8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4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8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4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8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41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8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41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8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41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8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41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8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41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8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41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8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41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8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41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8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41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8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41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8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41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8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41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8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41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8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41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8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1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8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1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8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1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8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41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8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41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8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41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8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41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8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41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8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41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8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41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8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41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8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41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8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41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8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41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8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41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8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41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8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41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8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41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8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41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8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41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8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41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8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41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8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41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8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41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8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41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8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41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8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41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8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41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8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41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8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41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8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41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8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41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ht="18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41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8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41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8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41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8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41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8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41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8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41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8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41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8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41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8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41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8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41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8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41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8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41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8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41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8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41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8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41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8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41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8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41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ht="18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41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8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4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8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4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8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41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8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41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8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41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8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41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8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41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8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41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8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41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8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41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8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41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</sheetData>
  <sheetProtection/>
  <mergeCells count="30">
    <mergeCell ref="AP5:AP7"/>
    <mergeCell ref="AU5:AU7"/>
    <mergeCell ref="A29:AD29"/>
    <mergeCell ref="A30:T30"/>
    <mergeCell ref="A5:A7"/>
    <mergeCell ref="B5:D6"/>
    <mergeCell ref="E5:AL5"/>
    <mergeCell ref="AJ6:AL6"/>
    <mergeCell ref="AD6:AF6"/>
    <mergeCell ref="AG6:AI6"/>
    <mergeCell ref="AQ5:AS5"/>
    <mergeCell ref="AS6:AS7"/>
    <mergeCell ref="A1:AU1"/>
    <mergeCell ref="A2:AU2"/>
    <mergeCell ref="A3:AU3"/>
    <mergeCell ref="E6:G6"/>
    <mergeCell ref="H6:M6"/>
    <mergeCell ref="N6:P6"/>
    <mergeCell ref="Q6:S6"/>
    <mergeCell ref="T6:V6"/>
    <mergeCell ref="AR6:AR7"/>
    <mergeCell ref="AQ6:AQ7"/>
    <mergeCell ref="AV5:AV7"/>
    <mergeCell ref="B4:C4"/>
    <mergeCell ref="AM5:AO6"/>
    <mergeCell ref="AT5:AT7"/>
    <mergeCell ref="W6:Z6"/>
    <mergeCell ref="AA6:AA7"/>
    <mergeCell ref="AB6:AB7"/>
    <mergeCell ref="AC6:AC7"/>
  </mergeCells>
  <hyperlinks>
    <hyperlink ref="AT5" r:id="rId1" tooltip="Приступили к севу" display="http://prodbezmonitor.mcx.ru/descriptor/390627/"/>
    <hyperlink ref="AU6" r:id="rId2" display="http://prodbezmonitor.mcx.ru/descriptor/390658/"/>
  </hyperlinks>
  <printOptions/>
  <pageMargins left="0" right="0" top="0.7480314960629921" bottom="0.7480314960629921" header="0.31496062992125984" footer="0.31496062992125984"/>
  <pageSetup horizontalDpi="600" verticalDpi="600" orientation="landscape" paperSize="9" scale="4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view="pageBreakPreview" zoomScale="75" zoomScaleNormal="62" zoomScaleSheetLayoutView="75" zoomScalePageLayoutView="0" workbookViewId="0" topLeftCell="A1">
      <selection activeCell="L13" sqref="L12:L13"/>
    </sheetView>
  </sheetViews>
  <sheetFormatPr defaultColWidth="9.140625" defaultRowHeight="15"/>
  <cols>
    <col min="1" max="1" width="27.421875" style="0" customWidth="1"/>
    <col min="2" max="2" width="11.28125" style="0" customWidth="1"/>
    <col min="3" max="3" width="11.421875" style="0" customWidth="1"/>
    <col min="4" max="4" width="11.140625" style="0" customWidth="1"/>
    <col min="5" max="5" width="11.28125" style="0" customWidth="1"/>
    <col min="6" max="6" width="11.421875" style="0" customWidth="1"/>
    <col min="9" max="9" width="8.7109375" style="0" customWidth="1"/>
    <col min="13" max="13" width="10.421875" style="0" customWidth="1"/>
    <col min="14" max="14" width="10.8515625" style="0" hidden="1" customWidth="1"/>
    <col min="15" max="15" width="11.57421875" style="0" hidden="1" customWidth="1"/>
    <col min="16" max="16" width="9.140625" style="0" hidden="1" customWidth="1"/>
    <col min="17" max="17" width="15.421875" style="0" hidden="1" customWidth="1"/>
    <col min="18" max="18" width="15.421875" style="0" customWidth="1"/>
    <col min="19" max="19" width="17.140625" style="0" customWidth="1"/>
    <col min="20" max="20" width="20.8515625" style="0" customWidth="1"/>
    <col min="21" max="21" width="12.421875" style="0" customWidth="1"/>
    <col min="22" max="24" width="9.140625" style="0" hidden="1" customWidth="1"/>
    <col min="25" max="27" width="9.140625" style="0" customWidth="1"/>
  </cols>
  <sheetData>
    <row r="1" spans="1:26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8"/>
    </row>
    <row r="2" spans="1:26" ht="15.75">
      <c r="A2" s="103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8"/>
    </row>
    <row r="3" spans="1:26" ht="15.75">
      <c r="A3" s="103" t="s">
        <v>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8"/>
    </row>
    <row r="4" spans="1:26" ht="15.75" customHeight="1" thickBot="1">
      <c r="A4" s="1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8" t="s">
        <v>1</v>
      </c>
      <c r="Z4" s="8"/>
    </row>
    <row r="5" spans="1:26" ht="77.25" customHeight="1">
      <c r="A5" s="104" t="s">
        <v>54</v>
      </c>
      <c r="B5" s="94" t="s">
        <v>2</v>
      </c>
      <c r="C5" s="94"/>
      <c r="D5" s="94"/>
      <c r="E5" s="94" t="s">
        <v>46</v>
      </c>
      <c r="F5" s="94"/>
      <c r="G5" s="94" t="s">
        <v>45</v>
      </c>
      <c r="H5" s="94"/>
      <c r="I5" s="94"/>
      <c r="J5" s="94" t="s">
        <v>3</v>
      </c>
      <c r="K5" s="94" t="s">
        <v>4</v>
      </c>
      <c r="L5" s="94" t="s">
        <v>5</v>
      </c>
      <c r="M5" s="94" t="s">
        <v>6</v>
      </c>
      <c r="N5" s="95" t="s">
        <v>48</v>
      </c>
      <c r="O5" s="95"/>
      <c r="P5" s="95"/>
      <c r="Q5" s="95"/>
      <c r="R5" s="98" t="s">
        <v>71</v>
      </c>
      <c r="S5" s="94" t="s">
        <v>7</v>
      </c>
      <c r="T5" s="94" t="s">
        <v>8</v>
      </c>
      <c r="U5" s="97" t="s">
        <v>55</v>
      </c>
      <c r="V5" s="94" t="s">
        <v>51</v>
      </c>
      <c r="W5" s="94" t="s">
        <v>53</v>
      </c>
      <c r="X5" s="94" t="s">
        <v>52</v>
      </c>
      <c r="Y5" s="94" t="s">
        <v>9</v>
      </c>
      <c r="Z5" s="100" t="s">
        <v>10</v>
      </c>
    </row>
    <row r="6" spans="1:26" ht="68.25" customHeight="1">
      <c r="A6" s="105"/>
      <c r="B6" s="45" t="s">
        <v>11</v>
      </c>
      <c r="C6" s="10" t="s">
        <v>12</v>
      </c>
      <c r="D6" s="37" t="s">
        <v>13</v>
      </c>
      <c r="E6" s="10" t="s">
        <v>12</v>
      </c>
      <c r="F6" s="37" t="s">
        <v>13</v>
      </c>
      <c r="G6" s="45" t="s">
        <v>11</v>
      </c>
      <c r="H6" s="10" t="s">
        <v>12</v>
      </c>
      <c r="I6" s="38" t="s">
        <v>13</v>
      </c>
      <c r="J6" s="10" t="s">
        <v>14</v>
      </c>
      <c r="K6" s="10" t="s">
        <v>15</v>
      </c>
      <c r="L6" s="10" t="s">
        <v>14</v>
      </c>
      <c r="M6" s="10" t="s">
        <v>15</v>
      </c>
      <c r="N6" s="11" t="s">
        <v>47</v>
      </c>
      <c r="O6" s="11" t="s">
        <v>31</v>
      </c>
      <c r="P6" s="11" t="s">
        <v>28</v>
      </c>
      <c r="Q6" s="11" t="s">
        <v>25</v>
      </c>
      <c r="R6" s="99"/>
      <c r="S6" s="96" t="s">
        <v>16</v>
      </c>
      <c r="T6" s="96" t="s">
        <v>17</v>
      </c>
      <c r="U6" s="96"/>
      <c r="V6" s="96"/>
      <c r="W6" s="96"/>
      <c r="X6" s="96"/>
      <c r="Y6" s="96"/>
      <c r="Z6" s="101"/>
    </row>
    <row r="7" spans="1:28" s="25" customFormat="1" ht="18" customHeight="1">
      <c r="A7" s="39" t="s">
        <v>56</v>
      </c>
      <c r="B7" s="43">
        <v>140</v>
      </c>
      <c r="C7" s="22">
        <v>140</v>
      </c>
      <c r="D7" s="22">
        <f>C7/B7*100</f>
        <v>100</v>
      </c>
      <c r="E7" s="22"/>
      <c r="F7" s="22"/>
      <c r="G7" s="43"/>
      <c r="H7" s="22"/>
      <c r="I7" s="22" t="e">
        <f>H7/G7*100</f>
        <v>#DIV/0!</v>
      </c>
      <c r="J7" s="22"/>
      <c r="K7" s="22"/>
      <c r="L7" s="22"/>
      <c r="M7" s="22"/>
      <c r="N7" s="22"/>
      <c r="O7" s="22"/>
      <c r="P7" s="22"/>
      <c r="Q7" s="22"/>
      <c r="R7" s="22">
        <v>300</v>
      </c>
      <c r="S7" s="22"/>
      <c r="T7" s="22"/>
      <c r="U7" s="43">
        <v>1</v>
      </c>
      <c r="V7" s="22"/>
      <c r="W7" s="22"/>
      <c r="X7" s="22"/>
      <c r="Y7" s="22">
        <v>1</v>
      </c>
      <c r="Z7" s="23">
        <v>1</v>
      </c>
      <c r="AA7" s="24"/>
      <c r="AB7" s="24"/>
    </row>
    <row r="8" spans="1:28" s="25" customFormat="1" ht="20.25" customHeight="1">
      <c r="A8" s="39" t="s">
        <v>57</v>
      </c>
      <c r="B8" s="43">
        <v>172</v>
      </c>
      <c r="C8" s="22">
        <v>172</v>
      </c>
      <c r="D8" s="22">
        <f aca="true" t="shared" si="0" ref="D8:D23">C8/B8*100</f>
        <v>100</v>
      </c>
      <c r="E8" s="22"/>
      <c r="F8" s="22"/>
      <c r="G8" s="43"/>
      <c r="H8" s="22"/>
      <c r="I8" s="22" t="e">
        <f aca="true" t="shared" si="1" ref="I8:I23">H8/G8*100</f>
        <v>#DIV/0!</v>
      </c>
      <c r="J8" s="22"/>
      <c r="K8" s="22"/>
      <c r="L8" s="22"/>
      <c r="M8" s="22"/>
      <c r="N8" s="22"/>
      <c r="O8" s="22"/>
      <c r="P8" s="22"/>
      <c r="Q8" s="22"/>
      <c r="R8" s="22">
        <v>220</v>
      </c>
      <c r="S8" s="22"/>
      <c r="T8" s="22"/>
      <c r="U8" s="43">
        <v>1</v>
      </c>
      <c r="V8" s="22"/>
      <c r="W8" s="22"/>
      <c r="X8" s="22"/>
      <c r="Y8" s="22">
        <v>1</v>
      </c>
      <c r="Z8" s="23">
        <v>1</v>
      </c>
      <c r="AA8" s="24"/>
      <c r="AB8" s="24"/>
    </row>
    <row r="9" spans="1:28" s="25" customFormat="1" ht="19.5" customHeight="1">
      <c r="A9" s="39" t="s">
        <v>58</v>
      </c>
      <c r="B9" s="43">
        <v>97</v>
      </c>
      <c r="C9" s="22">
        <v>97</v>
      </c>
      <c r="D9" s="22">
        <f t="shared" si="0"/>
        <v>100</v>
      </c>
      <c r="E9" s="22"/>
      <c r="F9" s="22"/>
      <c r="G9" s="43"/>
      <c r="H9" s="22"/>
      <c r="I9" s="22" t="e">
        <f t="shared" si="1"/>
        <v>#DIV/0!</v>
      </c>
      <c r="J9" s="22"/>
      <c r="K9" s="22"/>
      <c r="L9" s="22"/>
      <c r="M9" s="22"/>
      <c r="N9" s="22"/>
      <c r="O9" s="22"/>
      <c r="P9" s="22"/>
      <c r="Q9" s="22"/>
      <c r="R9" s="22">
        <v>747</v>
      </c>
      <c r="S9" s="22"/>
      <c r="T9" s="22"/>
      <c r="U9" s="43">
        <v>1</v>
      </c>
      <c r="V9" s="22"/>
      <c r="W9" s="22"/>
      <c r="X9" s="22"/>
      <c r="Y9" s="22">
        <v>1</v>
      </c>
      <c r="Z9" s="23">
        <v>1</v>
      </c>
      <c r="AA9" s="24"/>
      <c r="AB9" s="24"/>
    </row>
    <row r="10" spans="1:28" s="25" customFormat="1" ht="15.75" customHeight="1">
      <c r="A10" s="39" t="s">
        <v>59</v>
      </c>
      <c r="B10" s="43">
        <v>40</v>
      </c>
      <c r="C10" s="22"/>
      <c r="D10" s="22">
        <f t="shared" si="0"/>
        <v>0</v>
      </c>
      <c r="E10" s="22"/>
      <c r="F10" s="22"/>
      <c r="G10" s="43"/>
      <c r="H10" s="22"/>
      <c r="I10" s="22" t="e">
        <f t="shared" si="1"/>
        <v>#DIV/0!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43">
        <v>1</v>
      </c>
      <c r="V10" s="22"/>
      <c r="W10" s="22"/>
      <c r="X10" s="22"/>
      <c r="Y10" s="22">
        <v>0</v>
      </c>
      <c r="Z10" s="23">
        <v>0</v>
      </c>
      <c r="AA10" s="24"/>
      <c r="AB10" s="24"/>
    </row>
    <row r="11" spans="1:28" s="25" customFormat="1" ht="18" customHeight="1">
      <c r="A11" s="39" t="s">
        <v>60</v>
      </c>
      <c r="B11" s="43">
        <v>367</v>
      </c>
      <c r="C11" s="22">
        <v>367</v>
      </c>
      <c r="D11" s="22">
        <f t="shared" si="0"/>
        <v>100</v>
      </c>
      <c r="E11" s="22"/>
      <c r="F11" s="22"/>
      <c r="G11" s="43"/>
      <c r="H11" s="22"/>
      <c r="I11" s="22" t="e">
        <f t="shared" si="1"/>
        <v>#DIV/0!</v>
      </c>
      <c r="J11" s="22"/>
      <c r="K11" s="22"/>
      <c r="L11" s="22"/>
      <c r="M11" s="22"/>
      <c r="N11" s="22"/>
      <c r="O11" s="22"/>
      <c r="P11" s="22"/>
      <c r="Q11" s="22"/>
      <c r="R11" s="22">
        <v>367</v>
      </c>
      <c r="S11" s="22"/>
      <c r="T11" s="22"/>
      <c r="U11" s="43">
        <v>1</v>
      </c>
      <c r="V11" s="22"/>
      <c r="W11" s="22"/>
      <c r="X11" s="22"/>
      <c r="Y11" s="22">
        <v>1</v>
      </c>
      <c r="Z11" s="23">
        <v>1</v>
      </c>
      <c r="AA11" s="24"/>
      <c r="AB11" s="24"/>
    </row>
    <row r="12" spans="1:28" s="25" customFormat="1" ht="18" customHeight="1">
      <c r="A12" s="39" t="s">
        <v>61</v>
      </c>
      <c r="B12" s="43">
        <v>204</v>
      </c>
      <c r="C12" s="22">
        <v>214</v>
      </c>
      <c r="D12" s="22">
        <f t="shared" si="0"/>
        <v>104.90196078431373</v>
      </c>
      <c r="E12" s="22"/>
      <c r="F12" s="22"/>
      <c r="G12" s="43"/>
      <c r="H12" s="22"/>
      <c r="I12" s="22" t="e">
        <f t="shared" si="1"/>
        <v>#DIV/0!</v>
      </c>
      <c r="J12" s="22"/>
      <c r="K12" s="22"/>
      <c r="L12" s="22"/>
      <c r="M12" s="22"/>
      <c r="N12" s="22"/>
      <c r="O12" s="22"/>
      <c r="P12" s="22"/>
      <c r="Q12" s="22"/>
      <c r="R12" s="22">
        <v>214</v>
      </c>
      <c r="S12" s="22"/>
      <c r="T12" s="22"/>
      <c r="U12" s="43">
        <v>1</v>
      </c>
      <c r="V12" s="22"/>
      <c r="W12" s="22"/>
      <c r="X12" s="22"/>
      <c r="Y12" s="22">
        <v>1</v>
      </c>
      <c r="Z12" s="23">
        <v>1</v>
      </c>
      <c r="AA12" s="24"/>
      <c r="AB12" s="24"/>
    </row>
    <row r="13" spans="1:28" s="25" customFormat="1" ht="19.5" customHeight="1">
      <c r="A13" s="39" t="s">
        <v>62</v>
      </c>
      <c r="B13" s="43">
        <v>150</v>
      </c>
      <c r="C13" s="22">
        <v>150</v>
      </c>
      <c r="D13" s="22">
        <f t="shared" si="0"/>
        <v>100</v>
      </c>
      <c r="E13" s="22"/>
      <c r="F13" s="22"/>
      <c r="G13" s="43"/>
      <c r="H13" s="22"/>
      <c r="I13" s="22" t="e">
        <f t="shared" si="1"/>
        <v>#DIV/0!</v>
      </c>
      <c r="J13" s="22"/>
      <c r="K13" s="22"/>
      <c r="L13" s="22"/>
      <c r="M13" s="22"/>
      <c r="N13" s="22"/>
      <c r="O13" s="22"/>
      <c r="P13" s="22"/>
      <c r="Q13" s="22"/>
      <c r="R13" s="22">
        <v>150</v>
      </c>
      <c r="S13" s="22"/>
      <c r="T13" s="22"/>
      <c r="U13" s="43">
        <v>1</v>
      </c>
      <c r="V13" s="22"/>
      <c r="W13" s="22"/>
      <c r="X13" s="22"/>
      <c r="Y13" s="22">
        <v>1</v>
      </c>
      <c r="Z13" s="23">
        <v>1</v>
      </c>
      <c r="AA13" s="26"/>
      <c r="AB13" s="24"/>
    </row>
    <row r="14" spans="1:28" s="28" customFormat="1" ht="17.25" customHeight="1">
      <c r="A14" s="42" t="s">
        <v>63</v>
      </c>
      <c r="B14" s="43">
        <v>0</v>
      </c>
      <c r="C14" s="43"/>
      <c r="D14" s="22" t="e">
        <f t="shared" si="0"/>
        <v>#DIV/0!</v>
      </c>
      <c r="E14" s="43"/>
      <c r="F14" s="43"/>
      <c r="G14" s="43"/>
      <c r="H14" s="43"/>
      <c r="I14" s="22" t="e">
        <f t="shared" si="1"/>
        <v>#DIV/0!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71">
        <v>1</v>
      </c>
      <c r="V14" s="43"/>
      <c r="W14" s="43"/>
      <c r="X14" s="43"/>
      <c r="Y14" s="43">
        <v>0</v>
      </c>
      <c r="Z14" s="44">
        <v>0</v>
      </c>
      <c r="AA14" s="27"/>
      <c r="AB14" s="27"/>
    </row>
    <row r="15" spans="1:28" s="25" customFormat="1" ht="18.75" customHeight="1">
      <c r="A15" s="42" t="s">
        <v>64</v>
      </c>
      <c r="B15" s="43">
        <v>6</v>
      </c>
      <c r="C15" s="43">
        <v>6</v>
      </c>
      <c r="D15" s="22">
        <f t="shared" si="0"/>
        <v>100</v>
      </c>
      <c r="E15" s="43"/>
      <c r="F15" s="43"/>
      <c r="G15" s="43"/>
      <c r="H15" s="43"/>
      <c r="I15" s="22" t="e">
        <f t="shared" si="1"/>
        <v>#DIV/0!</v>
      </c>
      <c r="J15" s="43"/>
      <c r="K15" s="43"/>
      <c r="L15" s="43"/>
      <c r="M15" s="43"/>
      <c r="N15" s="43"/>
      <c r="O15" s="43"/>
      <c r="P15" s="43"/>
      <c r="Q15" s="43"/>
      <c r="R15" s="43">
        <v>6</v>
      </c>
      <c r="S15" s="43"/>
      <c r="T15" s="43"/>
      <c r="U15" s="43">
        <v>1</v>
      </c>
      <c r="V15" s="43"/>
      <c r="W15" s="43"/>
      <c r="X15" s="43"/>
      <c r="Y15" s="43">
        <v>1</v>
      </c>
      <c r="Z15" s="44">
        <v>1</v>
      </c>
      <c r="AA15" s="24"/>
      <c r="AB15" s="24"/>
    </row>
    <row r="16" spans="1:28" s="25" customFormat="1" ht="17.25" customHeight="1">
      <c r="A16" s="39" t="s">
        <v>65</v>
      </c>
      <c r="B16" s="43">
        <v>1</v>
      </c>
      <c r="C16" s="22">
        <v>1</v>
      </c>
      <c r="D16" s="22">
        <f t="shared" si="0"/>
        <v>100</v>
      </c>
      <c r="E16" s="22"/>
      <c r="F16" s="22"/>
      <c r="G16" s="43"/>
      <c r="H16" s="22"/>
      <c r="I16" s="22" t="e">
        <f t="shared" si="1"/>
        <v>#DIV/0!</v>
      </c>
      <c r="J16" s="22"/>
      <c r="K16" s="22"/>
      <c r="L16" s="22"/>
      <c r="M16" s="22"/>
      <c r="N16" s="22"/>
      <c r="O16" s="22"/>
      <c r="P16" s="22"/>
      <c r="Q16" s="22"/>
      <c r="R16" s="22">
        <v>1</v>
      </c>
      <c r="S16" s="22"/>
      <c r="T16" s="22"/>
      <c r="U16" s="43">
        <v>1</v>
      </c>
      <c r="V16" s="22"/>
      <c r="W16" s="22"/>
      <c r="X16" s="22"/>
      <c r="Y16" s="22">
        <v>1</v>
      </c>
      <c r="Z16" s="23">
        <v>1</v>
      </c>
      <c r="AA16" s="24"/>
      <c r="AB16" s="24"/>
    </row>
    <row r="17" spans="1:28" s="25" customFormat="1" ht="15.75" customHeight="1">
      <c r="A17" s="39" t="s">
        <v>66</v>
      </c>
      <c r="B17" s="43">
        <v>160</v>
      </c>
      <c r="C17" s="22">
        <v>160</v>
      </c>
      <c r="D17" s="22">
        <f t="shared" si="0"/>
        <v>100</v>
      </c>
      <c r="E17" s="22"/>
      <c r="F17" s="22"/>
      <c r="G17" s="43"/>
      <c r="H17" s="22"/>
      <c r="I17" s="22" t="e">
        <f t="shared" si="1"/>
        <v>#DIV/0!</v>
      </c>
      <c r="J17" s="22"/>
      <c r="K17" s="22"/>
      <c r="L17" s="22"/>
      <c r="M17" s="22"/>
      <c r="N17" s="22"/>
      <c r="O17" s="22"/>
      <c r="P17" s="22"/>
      <c r="Q17" s="22"/>
      <c r="R17" s="22">
        <v>160</v>
      </c>
      <c r="S17" s="22"/>
      <c r="T17" s="22"/>
      <c r="U17" s="43">
        <v>1</v>
      </c>
      <c r="V17" s="22"/>
      <c r="W17" s="22"/>
      <c r="X17" s="22"/>
      <c r="Y17" s="22">
        <v>1</v>
      </c>
      <c r="Z17" s="23">
        <v>1</v>
      </c>
      <c r="AA17" s="24"/>
      <c r="AB17" s="24"/>
    </row>
    <row r="18" spans="1:28" s="25" customFormat="1" ht="18.75" customHeight="1">
      <c r="A18" s="39" t="s">
        <v>67</v>
      </c>
      <c r="B18" s="43">
        <v>15</v>
      </c>
      <c r="C18" s="22">
        <v>15</v>
      </c>
      <c r="D18" s="22">
        <f t="shared" si="0"/>
        <v>100</v>
      </c>
      <c r="E18" s="22"/>
      <c r="F18" s="22"/>
      <c r="G18" s="43"/>
      <c r="H18" s="22"/>
      <c r="I18" s="22" t="e">
        <f t="shared" si="1"/>
        <v>#DIV/0!</v>
      </c>
      <c r="J18" s="22"/>
      <c r="K18" s="22"/>
      <c r="L18" s="22"/>
      <c r="M18" s="22"/>
      <c r="N18" s="22"/>
      <c r="O18" s="22"/>
      <c r="P18" s="22"/>
      <c r="Q18" s="22"/>
      <c r="R18" s="22">
        <v>15</v>
      </c>
      <c r="S18" s="22"/>
      <c r="T18" s="22"/>
      <c r="U18" s="43">
        <v>1</v>
      </c>
      <c r="V18" s="22"/>
      <c r="W18" s="22"/>
      <c r="X18" s="22"/>
      <c r="Y18" s="22">
        <v>1</v>
      </c>
      <c r="Z18" s="23">
        <v>1</v>
      </c>
      <c r="AA18" s="24"/>
      <c r="AB18" s="24"/>
    </row>
    <row r="19" spans="1:28" s="25" customFormat="1" ht="16.5" customHeight="1">
      <c r="A19" s="39" t="s">
        <v>68</v>
      </c>
      <c r="B19" s="43">
        <v>12</v>
      </c>
      <c r="C19" s="22">
        <v>12</v>
      </c>
      <c r="D19" s="22">
        <f t="shared" si="0"/>
        <v>100</v>
      </c>
      <c r="E19" s="22"/>
      <c r="F19" s="22"/>
      <c r="G19" s="43"/>
      <c r="H19" s="22"/>
      <c r="I19" s="22" t="e">
        <f t="shared" si="1"/>
        <v>#DIV/0!</v>
      </c>
      <c r="J19" s="22"/>
      <c r="K19" s="22"/>
      <c r="L19" s="22"/>
      <c r="M19" s="22"/>
      <c r="N19" s="22"/>
      <c r="O19" s="22"/>
      <c r="P19" s="22"/>
      <c r="Q19" s="22"/>
      <c r="R19" s="22">
        <v>17</v>
      </c>
      <c r="S19" s="22"/>
      <c r="T19" s="22"/>
      <c r="U19" s="43">
        <v>1</v>
      </c>
      <c r="V19" s="22"/>
      <c r="W19" s="22"/>
      <c r="X19" s="22"/>
      <c r="Y19" s="22">
        <v>1</v>
      </c>
      <c r="Z19" s="23">
        <v>1</v>
      </c>
      <c r="AA19" s="24"/>
      <c r="AB19" s="24"/>
    </row>
    <row r="20" spans="1:28" s="25" customFormat="1" ht="19.5" customHeight="1">
      <c r="A20" s="39" t="s">
        <v>69</v>
      </c>
      <c r="B20" s="43">
        <v>12</v>
      </c>
      <c r="C20" s="22">
        <v>12</v>
      </c>
      <c r="D20" s="22">
        <f t="shared" si="0"/>
        <v>100</v>
      </c>
      <c r="E20" s="22"/>
      <c r="F20" s="22"/>
      <c r="G20" s="43"/>
      <c r="H20" s="22"/>
      <c r="I20" s="22" t="e">
        <f t="shared" si="1"/>
        <v>#DIV/0!</v>
      </c>
      <c r="J20" s="22"/>
      <c r="K20" s="22"/>
      <c r="L20" s="22"/>
      <c r="M20" s="22"/>
      <c r="N20" s="22"/>
      <c r="O20" s="22"/>
      <c r="P20" s="22"/>
      <c r="Q20" s="22"/>
      <c r="R20" s="22">
        <v>12</v>
      </c>
      <c r="S20" s="22"/>
      <c r="T20" s="22"/>
      <c r="U20" s="43">
        <v>1</v>
      </c>
      <c r="V20" s="22"/>
      <c r="W20" s="22"/>
      <c r="X20" s="22"/>
      <c r="Y20" s="22">
        <v>1</v>
      </c>
      <c r="Z20" s="23">
        <v>1</v>
      </c>
      <c r="AA20" s="24"/>
      <c r="AB20" s="24"/>
    </row>
    <row r="21" spans="1:28" s="25" customFormat="1" ht="33" customHeight="1">
      <c r="A21" s="39" t="s">
        <v>72</v>
      </c>
      <c r="B21" s="43"/>
      <c r="C21" s="22">
        <v>60</v>
      </c>
      <c r="D21" s="22"/>
      <c r="E21" s="22"/>
      <c r="F21" s="22"/>
      <c r="G21" s="4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60</v>
      </c>
      <c r="S21" s="22"/>
      <c r="T21" s="22"/>
      <c r="U21" s="43"/>
      <c r="V21" s="22"/>
      <c r="W21" s="22"/>
      <c r="X21" s="22"/>
      <c r="Y21" s="22">
        <v>1</v>
      </c>
      <c r="Z21" s="23">
        <v>1</v>
      </c>
      <c r="AA21" s="24"/>
      <c r="AB21" s="24"/>
    </row>
    <row r="22" spans="1:28" s="29" customFormat="1" ht="18.75" customHeight="1">
      <c r="A22" s="39"/>
      <c r="B22" s="43"/>
      <c r="C22" s="22"/>
      <c r="D22" s="22"/>
      <c r="E22" s="22"/>
      <c r="F22" s="22"/>
      <c r="G22" s="4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43"/>
      <c r="V22" s="22"/>
      <c r="W22" s="22"/>
      <c r="X22" s="22"/>
      <c r="Y22" s="22"/>
      <c r="Z22" s="23"/>
      <c r="AA22" s="27"/>
      <c r="AB22" s="27"/>
    </row>
    <row r="23" spans="1:28" s="25" customFormat="1" ht="16.5" customHeight="1">
      <c r="A23" s="39" t="s">
        <v>70</v>
      </c>
      <c r="B23" s="43">
        <f>SUM(B7:B22)</f>
        <v>1376</v>
      </c>
      <c r="C23" s="43">
        <f>SUM(C7:C22)</f>
        <v>1406</v>
      </c>
      <c r="D23" s="22">
        <f t="shared" si="0"/>
        <v>102.18023255813952</v>
      </c>
      <c r="E23" s="22">
        <f>SUM(E7:E22)</f>
        <v>0</v>
      </c>
      <c r="F23" s="22">
        <f>SUM(F7:F22)</f>
        <v>0</v>
      </c>
      <c r="G23" s="43">
        <f>SUM(G7:G22)</f>
        <v>0</v>
      </c>
      <c r="H23" s="43">
        <f>SUM(H7:H22)</f>
        <v>0</v>
      </c>
      <c r="I23" s="22" t="e">
        <f t="shared" si="1"/>
        <v>#DIV/0!</v>
      </c>
      <c r="J23" s="22">
        <f>SUM(J7:J22)</f>
        <v>0</v>
      </c>
      <c r="K23" s="22">
        <f aca="true" t="shared" si="2" ref="K23:Z23">SUM(K7:K22)</f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 t="shared" si="2"/>
        <v>0</v>
      </c>
      <c r="P23" s="22">
        <f t="shared" si="2"/>
        <v>0</v>
      </c>
      <c r="Q23" s="22">
        <f t="shared" si="2"/>
        <v>0</v>
      </c>
      <c r="R23" s="22">
        <f>SUM(R7:R22)</f>
        <v>2269</v>
      </c>
      <c r="S23" s="22">
        <f t="shared" si="2"/>
        <v>0</v>
      </c>
      <c r="T23" s="22">
        <f t="shared" si="2"/>
        <v>0</v>
      </c>
      <c r="U23" s="22">
        <f t="shared" si="2"/>
        <v>14</v>
      </c>
      <c r="V23" s="22">
        <f t="shared" si="2"/>
        <v>0</v>
      </c>
      <c r="W23" s="22">
        <f t="shared" si="2"/>
        <v>0</v>
      </c>
      <c r="X23" s="22">
        <f t="shared" si="2"/>
        <v>0</v>
      </c>
      <c r="Y23" s="22">
        <f t="shared" si="2"/>
        <v>13</v>
      </c>
      <c r="Z23" s="22">
        <f t="shared" si="2"/>
        <v>13</v>
      </c>
      <c r="AA23" s="24"/>
      <c r="AB23" s="24"/>
    </row>
    <row r="24" spans="1:28" s="25" customFormat="1" ht="18.75" customHeight="1">
      <c r="A24" s="39"/>
      <c r="B24" s="43"/>
      <c r="C24" s="22"/>
      <c r="D24" s="22"/>
      <c r="E24" s="22"/>
      <c r="F24" s="22"/>
      <c r="G24" s="4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43"/>
      <c r="V24" s="22"/>
      <c r="W24" s="22"/>
      <c r="X24" s="22"/>
      <c r="Y24" s="22"/>
      <c r="Z24" s="23"/>
      <c r="AA24" s="24"/>
      <c r="AB24" s="24"/>
    </row>
    <row r="28" ht="15">
      <c r="Z28">
        <v>2</v>
      </c>
    </row>
  </sheetData>
  <sheetProtection/>
  <mergeCells count="19">
    <mergeCell ref="Z5:Z6"/>
    <mergeCell ref="A1:Y1"/>
    <mergeCell ref="A2:Y2"/>
    <mergeCell ref="A3:Y3"/>
    <mergeCell ref="A5:A6"/>
    <mergeCell ref="B5:D5"/>
    <mergeCell ref="X5:X6"/>
    <mergeCell ref="W5:W6"/>
    <mergeCell ref="V5:V6"/>
    <mergeCell ref="E5:F5"/>
    <mergeCell ref="G5:I5"/>
    <mergeCell ref="J5:K5"/>
    <mergeCell ref="L5:M5"/>
    <mergeCell ref="N5:Q5"/>
    <mergeCell ref="Y5:Y6"/>
    <mergeCell ref="S5:S6"/>
    <mergeCell ref="T5:T6"/>
    <mergeCell ref="U5:U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rast1</dc:creator>
  <cp:keywords/>
  <dc:description/>
  <cp:lastModifiedBy>Admin</cp:lastModifiedBy>
  <cp:lastPrinted>2019-05-28T12:32:59Z</cp:lastPrinted>
  <dcterms:created xsi:type="dcterms:W3CDTF">2013-05-11T07:35:59Z</dcterms:created>
  <dcterms:modified xsi:type="dcterms:W3CDTF">2019-11-25T13:14:02Z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